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enarai Pemiutang\"/>
    </mc:Choice>
  </mc:AlternateContent>
  <bookViews>
    <workbookView xWindow="0" yWindow="0" windowWidth="10365" windowHeight="7395" tabRatio="868"/>
  </bookViews>
  <sheets>
    <sheet name="Sheet1" sheetId="14" r:id="rId1"/>
    <sheet name="Unidentified" sheetId="13" r:id="rId2"/>
    <sheet name="HEMATOLOGI &amp; BIOKIMIA" sheetId="1" r:id="rId3"/>
    <sheet name="BACTERIOLOGY" sheetId="2" r:id="rId4"/>
    <sheet name="POST MORTEM" sheetId="3" r:id="rId5"/>
    <sheet name="HISTOPATOLOGY" sheetId="4" r:id="rId6"/>
    <sheet name="UNIT SUMBER HAIWAN" sheetId="5" r:id="rId7"/>
    <sheet name="AKUATIK" sheetId="6" r:id="rId8"/>
    <sheet name="PARASITOLOGY" sheetId="7" r:id="rId9"/>
    <sheet name="BIOLOGIK" sheetId="9" r:id="rId10"/>
    <sheet name="VIROLOGY" sheetId="8" r:id="rId11"/>
    <sheet name="PIPET" sheetId="12" r:id="rId12"/>
  </sheets>
  <definedNames>
    <definedName name="_xlnm._FilterDatabase" localSheetId="3" hidden="1">BACTERIOLOGY!$A$60:$G$76</definedName>
    <definedName name="_xlnm._FilterDatabase" localSheetId="2" hidden="1">'HEMATOLOGI &amp; BIOKIMIA'!$A$7:$I$89</definedName>
    <definedName name="_xlnm._FilterDatabase" localSheetId="5" hidden="1">HISTOPATOLOGY!$A$6:$G$34</definedName>
    <definedName name="_xlnm._FilterDatabase" localSheetId="4" hidden="1">'POST MORTEM'!$A$6:$G$38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9" i="1" l="1"/>
  <c r="H164" i="1"/>
  <c r="G34" i="14"/>
  <c r="E33" i="14"/>
  <c r="F33" i="14"/>
  <c r="G33" i="14"/>
  <c r="G14" i="14"/>
  <c r="G31" i="14"/>
  <c r="I9" i="9"/>
  <c r="G13" i="14" s="1"/>
  <c r="F13" i="14"/>
  <c r="F32" i="14"/>
  <c r="G32" i="14"/>
  <c r="H43" i="5"/>
  <c r="H29" i="5"/>
  <c r="F29" i="14"/>
  <c r="G29" i="14"/>
  <c r="D12" i="14"/>
  <c r="E12" i="14"/>
  <c r="F12" i="14"/>
  <c r="G12" i="14"/>
  <c r="H19" i="7"/>
  <c r="H13" i="7"/>
  <c r="H8" i="7"/>
  <c r="H7" i="7"/>
  <c r="G28" i="14"/>
  <c r="G11" i="14"/>
  <c r="E27" i="14"/>
  <c r="F27" i="14"/>
  <c r="G27" i="14"/>
  <c r="H24" i="5"/>
  <c r="H20" i="5"/>
  <c r="H18" i="5"/>
  <c r="D10" i="14"/>
  <c r="G10" i="14"/>
  <c r="H7" i="5"/>
  <c r="H11" i="5"/>
  <c r="E26" i="14"/>
  <c r="F26" i="14"/>
  <c r="G26" i="14"/>
  <c r="D9" i="14"/>
  <c r="F9" i="14"/>
  <c r="G9" i="14"/>
  <c r="G60" i="4"/>
  <c r="H59" i="4"/>
  <c r="H44" i="4"/>
  <c r="H41" i="4"/>
  <c r="H33" i="4"/>
  <c r="H10" i="4"/>
  <c r="H7" i="4"/>
  <c r="F25" i="14"/>
  <c r="G25" i="14"/>
  <c r="D8" i="14"/>
  <c r="E8" i="14"/>
  <c r="F8" i="14"/>
  <c r="G8" i="14"/>
  <c r="H45" i="3"/>
  <c r="H43" i="3"/>
  <c r="H37" i="3"/>
  <c r="H27" i="3"/>
  <c r="H17" i="3"/>
  <c r="H11" i="3"/>
  <c r="C24" i="14"/>
  <c r="C33" i="14" s="1"/>
  <c r="F24" i="14"/>
  <c r="G24" i="14"/>
  <c r="H75" i="2"/>
  <c r="H63" i="2"/>
  <c r="H61" i="2"/>
  <c r="D7" i="14"/>
  <c r="E7" i="14"/>
  <c r="F7" i="14"/>
  <c r="G7" i="14"/>
  <c r="H54" i="2"/>
  <c r="H31" i="2"/>
  <c r="H15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H10" i="2"/>
  <c r="G23" i="14"/>
  <c r="F23" i="14"/>
  <c r="E23" i="14"/>
  <c r="C23" i="14"/>
  <c r="H163" i="1"/>
  <c r="H111" i="1"/>
  <c r="H101" i="1"/>
  <c r="H95" i="1"/>
  <c r="G6" i="14"/>
  <c r="F6" i="14"/>
  <c r="E6" i="14"/>
  <c r="D6" i="14"/>
  <c r="H88" i="1"/>
  <c r="H11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H46" i="1"/>
  <c r="H20" i="1"/>
  <c r="D30" i="14"/>
  <c r="D26" i="14"/>
  <c r="E25" i="14"/>
  <c r="D25" i="14"/>
  <c r="E24" i="14"/>
  <c r="D24" i="14"/>
  <c r="D33" i="14" s="1"/>
  <c r="G76" i="2" l="1"/>
  <c r="G10" i="13" l="1"/>
  <c r="C16" i="14" s="1"/>
  <c r="C17" i="14" s="1"/>
  <c r="G16" i="13"/>
  <c r="G16" i="14" s="1"/>
  <c r="G17" i="14" s="1"/>
  <c r="G14" i="13"/>
  <c r="F16" i="14" s="1"/>
  <c r="F17" i="14" s="1"/>
  <c r="G12" i="13"/>
  <c r="E16" i="14" s="1"/>
  <c r="E17" i="14" s="1"/>
  <c r="G11" i="13"/>
  <c r="D16" i="14" s="1"/>
  <c r="D17" i="14" s="1"/>
  <c r="G89" i="1"/>
  <c r="G18" i="14" l="1"/>
  <c r="G34" i="4"/>
  <c r="I27" i="7"/>
  <c r="G11" i="8"/>
  <c r="G17" i="8"/>
  <c r="G28" i="7"/>
  <c r="G25" i="5"/>
  <c r="G44" i="5"/>
  <c r="A32" i="5"/>
  <c r="A33" i="5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G46" i="3"/>
  <c r="G55" i="2"/>
  <c r="A95" i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G10" i="9"/>
  <c r="G9" i="6"/>
  <c r="G12" i="5"/>
  <c r="G38" i="3"/>
  <c r="G164" i="1" l="1"/>
  <c r="G20" i="7"/>
  <c r="A27" i="7"/>
  <c r="A16" i="8"/>
  <c r="A26" i="7"/>
  <c r="A22" i="5"/>
  <c r="A23" i="5" s="1"/>
  <c r="A24" i="5" s="1"/>
  <c r="A45" i="4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31" i="5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8" i="4" l="1"/>
  <c r="A9" i="4" s="1"/>
  <c r="A10" i="4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8" i="2"/>
  <c r="A9" i="2" s="1"/>
  <c r="A10" i="2" s="1"/>
  <c r="A11" i="2" s="1"/>
  <c r="A12" i="2" s="1"/>
  <c r="A13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9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19" i="13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G15" i="9"/>
  <c r="F26" i="13"/>
  <c r="G16" i="6" l="1"/>
</calcChain>
</file>

<file path=xl/sharedStrings.xml><?xml version="1.0" encoding="utf-8"?>
<sst xmlns="http://schemas.openxmlformats.org/spreadsheetml/2006/main" count="1201" uniqueCount="492">
  <si>
    <t xml:space="preserve">HEMATOLOGI &amp; BIOKIMIA </t>
  </si>
  <si>
    <t>BACTERIOLOGY</t>
  </si>
  <si>
    <t>POST MORTEM</t>
  </si>
  <si>
    <t>HISTOPATOLOGY</t>
  </si>
  <si>
    <t>UNIT SUMBER HAIWAN</t>
  </si>
  <si>
    <t>AKUATIK</t>
  </si>
  <si>
    <t>PARASITOLOGY</t>
  </si>
  <si>
    <t>VIROLOGY</t>
  </si>
  <si>
    <t>BIOLOGIK</t>
  </si>
  <si>
    <t>PIPET</t>
  </si>
  <si>
    <t>Bil</t>
  </si>
  <si>
    <t>NAMA PENGHUTANG</t>
  </si>
  <si>
    <t>TARIKH INBOIS</t>
  </si>
  <si>
    <t>NO.INBOIS</t>
  </si>
  <si>
    <t>NO CFSR</t>
  </si>
  <si>
    <t>MAKMAL</t>
  </si>
  <si>
    <t>JUMLAH INBOIS</t>
  </si>
  <si>
    <t>DR. FARA FARIZ (A0174456)</t>
  </si>
  <si>
    <t>P018232</t>
  </si>
  <si>
    <t>CP</t>
  </si>
  <si>
    <t xml:space="preserve">HONEY VET CLINIC                                                      </t>
  </si>
  <si>
    <t>P018188</t>
  </si>
  <si>
    <t>EN. MOHD BASHIR HARON (871226-11-5681)</t>
  </si>
  <si>
    <t>P018387</t>
  </si>
  <si>
    <t xml:space="preserve">DR. K. RAGURAM                                                        </t>
  </si>
  <si>
    <t>P018199</t>
  </si>
  <si>
    <t xml:space="preserve">DR. SITI NUR AISYAH ISMAN (890209-10-5178)                            </t>
  </si>
  <si>
    <t>P017635</t>
  </si>
  <si>
    <t>P017633</t>
  </si>
  <si>
    <t xml:space="preserve">SUNWAY LAGOON WILDLIFE PARK                                           </t>
  </si>
  <si>
    <t>P017824</t>
  </si>
  <si>
    <t xml:space="preserve">ZOO NEGARA MALAYSIA                                                   </t>
  </si>
  <si>
    <t>P017309</t>
  </si>
  <si>
    <t>P017987</t>
  </si>
  <si>
    <t xml:space="preserve">AGRITECH ENTERPRISE  SDN BHD                                          </t>
  </si>
  <si>
    <t>P018591</t>
  </si>
  <si>
    <t>P019577</t>
  </si>
  <si>
    <t>DR. MAHADEVAN JAGANATHAN (731117-08-5271)</t>
  </si>
  <si>
    <t>P018593</t>
  </si>
  <si>
    <t>P017980</t>
  </si>
  <si>
    <t>Post Mortem</t>
  </si>
  <si>
    <t>P017984</t>
  </si>
  <si>
    <t>DR. DIANA RAMIREZ (0735002-77-47)</t>
  </si>
  <si>
    <t>DR. LEE UIN WEE (861228-38-5969)</t>
  </si>
  <si>
    <t>P018381</t>
  </si>
  <si>
    <t>P017261</t>
  </si>
  <si>
    <t>P017721</t>
  </si>
  <si>
    <t>P016719</t>
  </si>
  <si>
    <t>DR. HOR MUN FONG (910604-08-5504)</t>
  </si>
  <si>
    <t>P018848</t>
  </si>
  <si>
    <t xml:space="preserve">KLINIK HAIWAN &amp; SURGERI                                               </t>
  </si>
  <si>
    <t>P017829</t>
  </si>
  <si>
    <t>FARM IN THE CITY (943224-U)</t>
  </si>
  <si>
    <t>P018468</t>
  </si>
  <si>
    <t>P018469</t>
  </si>
  <si>
    <t>P019305</t>
  </si>
  <si>
    <t>P019524</t>
  </si>
  <si>
    <t>P019307</t>
  </si>
  <si>
    <t>P017981</t>
  </si>
  <si>
    <t>P016224</t>
  </si>
  <si>
    <t xml:space="preserve">DR. RAZEEM MAZLAN                                                     </t>
  </si>
  <si>
    <t>P016873</t>
  </si>
  <si>
    <t>P017355</t>
  </si>
  <si>
    <t>P017100</t>
  </si>
  <si>
    <t xml:space="preserve">MY TERNAK (002063376-K)                                               </t>
  </si>
  <si>
    <t>P017325</t>
  </si>
  <si>
    <t>P019409</t>
  </si>
  <si>
    <t>P017268</t>
  </si>
  <si>
    <t>DR. ONG BOO PING (720206-08-5691)</t>
  </si>
  <si>
    <t>P017791</t>
  </si>
  <si>
    <t xml:space="preserve">UNIVERSITI TEKNOLOGI MARA                                             </t>
  </si>
  <si>
    <t>P016050</t>
  </si>
  <si>
    <t>P018291</t>
  </si>
  <si>
    <t>P018354</t>
  </si>
  <si>
    <t>P016858</t>
  </si>
  <si>
    <t>P019683</t>
  </si>
  <si>
    <t>KL TOWER MINI ZOO (853001-H)</t>
  </si>
  <si>
    <t>P019599</t>
  </si>
  <si>
    <t>P017789</t>
  </si>
  <si>
    <t>P017790</t>
  </si>
  <si>
    <t>P018269</t>
  </si>
  <si>
    <t xml:space="preserve">HUAT LAI RESOURCES BHD                                                </t>
  </si>
  <si>
    <t>P017263</t>
  </si>
  <si>
    <t>P018440</t>
  </si>
  <si>
    <t>DR. SARAVANAKUMAR (660221-08-5549)</t>
  </si>
  <si>
    <t>P017989</t>
  </si>
  <si>
    <t xml:space="preserve">SEPILOK ORANG UTAN REHABILITATION CENTRE (CORC)                       </t>
  </si>
  <si>
    <t>P018592</t>
  </si>
  <si>
    <t>P019408</t>
  </si>
  <si>
    <t>AQUAWALK SDN BHD (563166-W)</t>
  </si>
  <si>
    <t>P017271</t>
  </si>
  <si>
    <t>DR. ANAND (840608-10-6025)</t>
  </si>
  <si>
    <t>P018296</t>
  </si>
  <si>
    <t>P017262</t>
  </si>
  <si>
    <t>P017019</t>
  </si>
  <si>
    <t>P018765</t>
  </si>
  <si>
    <t>P018531</t>
  </si>
  <si>
    <t>P017826</t>
  </si>
  <si>
    <t>P019723</t>
  </si>
  <si>
    <t>P017831</t>
  </si>
  <si>
    <t>P018273</t>
  </si>
  <si>
    <t>P017982</t>
  </si>
  <si>
    <t>P016701</t>
  </si>
  <si>
    <t xml:space="preserve">CYBERJAYA UNIVERSITY COLLEGE OF MEDICAL SCIENCES                      </t>
  </si>
  <si>
    <t>P018801</t>
  </si>
  <si>
    <t xml:space="preserve">INSTITUT PENYELIDIKAN &amp; KEMAJUAN PERTANIAN MALAYSIA (MARDI)           </t>
  </si>
  <si>
    <t>P018054</t>
  </si>
  <si>
    <t>P019479</t>
  </si>
  <si>
    <t>P016950</t>
  </si>
  <si>
    <t>P018865</t>
  </si>
  <si>
    <t>P018438</t>
  </si>
  <si>
    <t>P018709</t>
  </si>
  <si>
    <t>P018276</t>
  </si>
  <si>
    <t>P018352</t>
  </si>
  <si>
    <t>P019407</t>
  </si>
  <si>
    <t>P018441</t>
  </si>
  <si>
    <t>P018190</t>
  </si>
  <si>
    <t xml:space="preserve">UNIVERSITI KEBANGSAAN MALAYSIA                                        </t>
  </si>
  <si>
    <t>DR. MOHD FAIRUZ JAMALUDDIN (800803-01-5157)</t>
  </si>
  <si>
    <t>P019013</t>
  </si>
  <si>
    <t>P018439</t>
  </si>
  <si>
    <t xml:space="preserve">INSTITUT PERUBATAN DAN PERGIGIAN TERMAJU                              </t>
  </si>
  <si>
    <t>P019402</t>
  </si>
  <si>
    <t>P018404</t>
  </si>
  <si>
    <t>P019573</t>
  </si>
  <si>
    <t>P019575</t>
  </si>
  <si>
    <t>P018275</t>
  </si>
  <si>
    <t>P019399</t>
  </si>
  <si>
    <t>P017979</t>
  </si>
  <si>
    <t>P017776</t>
  </si>
  <si>
    <t>P018263</t>
  </si>
  <si>
    <t>P019684</t>
  </si>
  <si>
    <t>P016223</t>
  </si>
  <si>
    <t>HLRB BROILER FARM SDN BHD (755464-U)</t>
  </si>
  <si>
    <t>P019546</t>
  </si>
  <si>
    <t xml:space="preserve">UNIVERSITI MALAYA                                                     </t>
  </si>
  <si>
    <t>P017896</t>
  </si>
  <si>
    <t>P019558</t>
  </si>
  <si>
    <t>P015578</t>
  </si>
  <si>
    <t>P018681</t>
  </si>
  <si>
    <t>P019106</t>
  </si>
  <si>
    <t>P017988</t>
  </si>
  <si>
    <t>P019401</t>
  </si>
  <si>
    <t>P019306</t>
  </si>
  <si>
    <t xml:space="preserve">PUSAT PENGURUSAN KESIHATAN &amp; KUARANTIN IKAN                           </t>
  </si>
  <si>
    <t>P019339</t>
  </si>
  <si>
    <t xml:space="preserve">JABATAN PERLINDUNGAN HIDUPAN LIAR (PERHILITAN)                        </t>
  </si>
  <si>
    <t>P018055</t>
  </si>
  <si>
    <t xml:space="preserve">SIRIM BERHAD (367474-V)                                               </t>
  </si>
  <si>
    <t>P016132</t>
  </si>
  <si>
    <t>P019398</t>
  </si>
  <si>
    <t>P019400</t>
  </si>
  <si>
    <t xml:space="preserve">BUKIT GAMBANG RESORT CITY                                             </t>
  </si>
  <si>
    <t>INSTITUT PENYELIDIKAN DAN KEMAJUAN PERTANIAN MALAYSIA</t>
  </si>
  <si>
    <t>P019493</t>
  </si>
  <si>
    <t>P019492</t>
  </si>
  <si>
    <t>P019580</t>
  </si>
  <si>
    <t>P019582</t>
  </si>
  <si>
    <t xml:space="preserve">INTERNATIONAL MEDICAL UNIVERSITY                                      </t>
  </si>
  <si>
    <t>P017267</t>
  </si>
  <si>
    <t>P019579</t>
  </si>
  <si>
    <t>P019491</t>
  </si>
  <si>
    <t>P019581</t>
  </si>
  <si>
    <t>JUMLAH</t>
  </si>
  <si>
    <t>*Tiada penghutang</t>
  </si>
  <si>
    <t xml:space="preserve">JUMLAH </t>
  </si>
  <si>
    <t>BIL</t>
  </si>
  <si>
    <t>Tarikh</t>
  </si>
  <si>
    <t>NAMA KLIEN</t>
  </si>
  <si>
    <t>VOT</t>
  </si>
  <si>
    <t>Dr. Alwis Qurni Sazili</t>
  </si>
  <si>
    <t xml:space="preserve">Nama Klien </t>
  </si>
  <si>
    <t>TARIKH</t>
  </si>
  <si>
    <t>NO INBOIS</t>
  </si>
  <si>
    <t>UNIVERSITI PUTRA MALAYSIA</t>
  </si>
  <si>
    <t>PEJABAT BURSAR</t>
  </si>
  <si>
    <t>AVIAN FARM (MALAYSIA) SDN. BHD.</t>
  </si>
  <si>
    <t>P019811</t>
  </si>
  <si>
    <t>P019814</t>
  </si>
  <si>
    <t>P019810</t>
  </si>
  <si>
    <t>COUNTRY HEIGHTS HEALTH TOURISM SDN BHD (501043-U)</t>
  </si>
  <si>
    <t>P019881</t>
  </si>
  <si>
    <t>P019812</t>
  </si>
  <si>
    <t>FFM FARMS SDN. BHD (122384-D)</t>
  </si>
  <si>
    <t>P019906</t>
  </si>
  <si>
    <t>HOOF AND PAW VETERINARY CLINIC &amp; SURGERY (002412372-X)</t>
  </si>
  <si>
    <t>P019817</t>
  </si>
  <si>
    <t xml:space="preserve">ALI KARAMI, DR </t>
  </si>
  <si>
    <t>Histopatologi</t>
  </si>
  <si>
    <t>Unit Sumber Haiwan</t>
  </si>
  <si>
    <t>Chan Sze Min, Dr.</t>
  </si>
  <si>
    <t>Parasitologi</t>
  </si>
  <si>
    <t>Ina Salwany Yasin, Dr.</t>
  </si>
  <si>
    <t>Loqman Hj. Mohamad Yusof, Dr.</t>
  </si>
  <si>
    <t>Siti Aisyah Talib, Dr.</t>
  </si>
  <si>
    <t>Siti Aminah Ab. Mutalib, Dr</t>
  </si>
  <si>
    <t>Bakteriologi</t>
  </si>
  <si>
    <t>Abdul Rani Bahaman Prof. Dato' Dr.</t>
  </si>
  <si>
    <t xml:space="preserve">UNIVERSITI KEBANGSAAN MALAYSIA (UKM)                                  </t>
  </si>
  <si>
    <t>P011729</t>
  </si>
  <si>
    <t xml:space="preserve">WILAYAH ANIMAL CLINIC SDN BHD                                         </t>
  </si>
  <si>
    <t>P015077</t>
  </si>
  <si>
    <t xml:space="preserve">HALDIG GARDEN BREEDING &amp; RESEARCH                                     </t>
  </si>
  <si>
    <t>P015079</t>
  </si>
  <si>
    <t xml:space="preserve">TAN SRI ARSHAD AYOB                                                   </t>
  </si>
  <si>
    <t>P015217</t>
  </si>
  <si>
    <t xml:space="preserve">DR. SHAMSUL KAMAL ISMAIL                                              </t>
  </si>
  <si>
    <t>P015220</t>
  </si>
  <si>
    <t xml:space="preserve">UPM- BCRO RABBIT RESEARCH FACILITY                                    </t>
  </si>
  <si>
    <t>P015221</t>
  </si>
  <si>
    <t xml:space="preserve">MR. LOONG BOON MIN                                                    </t>
  </si>
  <si>
    <t>P015222</t>
  </si>
  <si>
    <t xml:space="preserve">EN. FAN KIM FEI                                                       </t>
  </si>
  <si>
    <t>P015223</t>
  </si>
  <si>
    <t xml:space="preserve">EN. MOHD RAZMAN MUSADIN                                               </t>
  </si>
  <si>
    <t>P015224</t>
  </si>
  <si>
    <t xml:space="preserve">MR. SHELDON PEREIRA                                                   </t>
  </si>
  <si>
    <t>P015227</t>
  </si>
  <si>
    <t>P015259</t>
  </si>
  <si>
    <t>P015261</t>
  </si>
  <si>
    <t>P015268</t>
  </si>
  <si>
    <t>P015424</t>
  </si>
  <si>
    <t>135967 &amp; 135968</t>
  </si>
  <si>
    <t>136073 136072</t>
  </si>
  <si>
    <t>P020058</t>
  </si>
  <si>
    <t>P020060</t>
  </si>
  <si>
    <t>P020061</t>
  </si>
  <si>
    <t xml:space="preserve">LEMBAGA MINYAK SAWIT MALAYSIA                                         </t>
  </si>
  <si>
    <t>P020160</t>
  </si>
  <si>
    <t>P020161</t>
  </si>
  <si>
    <t>ABU ZAHARIN IBRAHIM (500316-05-5173)</t>
  </si>
  <si>
    <t>P020284</t>
  </si>
  <si>
    <t>No CFSR</t>
  </si>
  <si>
    <t xml:space="preserve">Razimah bt Ramlee </t>
  </si>
  <si>
    <t xml:space="preserve">M.Y IKAN SDN BHD                                                      </t>
  </si>
  <si>
    <t>P010159</t>
  </si>
  <si>
    <t xml:space="preserve">AQUARIA KLCC                                                          </t>
  </si>
  <si>
    <t>P010599</t>
  </si>
  <si>
    <t xml:space="preserve">UNIVERSITI TEKNOLOGI MARA SG. BULOH CAMPUS                            </t>
  </si>
  <si>
    <t>P015177</t>
  </si>
  <si>
    <t>P017777</t>
  </si>
  <si>
    <t xml:space="preserve">MAKMAL DIAGNOSA VETERINAR NEGERI                                      </t>
  </si>
  <si>
    <t xml:space="preserve">DEWAN BANDARAYA KUALA LUMPUR (DBKL)                                   </t>
  </si>
  <si>
    <t>P020373</t>
  </si>
  <si>
    <t>P020368</t>
  </si>
  <si>
    <t>OMBAK INTELEK SDN. BHD.</t>
  </si>
  <si>
    <t>P020365</t>
  </si>
  <si>
    <t>P020367</t>
  </si>
  <si>
    <t>P020412</t>
  </si>
  <si>
    <t>P020493</t>
  </si>
  <si>
    <t>P020527</t>
  </si>
  <si>
    <t>P020566</t>
  </si>
  <si>
    <t>P020598</t>
  </si>
  <si>
    <t>TEO SENG FARMING SDN BHD (111937-P)</t>
  </si>
  <si>
    <t>P020600</t>
  </si>
  <si>
    <t>P020599</t>
  </si>
  <si>
    <t>PUSAT PERUBATAN UNIVERSITI KEBANGSAAN MALAYSIA</t>
  </si>
  <si>
    <t>UNIVERSITI TEKNOLOGI MARA</t>
  </si>
  <si>
    <t>P020597</t>
  </si>
  <si>
    <t>P020628</t>
  </si>
  <si>
    <t>MAKMAL VETERINAR KAWASAN JOHOR BAHRU</t>
  </si>
  <si>
    <t>P020629</t>
  </si>
  <si>
    <t>P020627</t>
  </si>
  <si>
    <t>MY FISH AQUACULTURE SDN. BHD (878693-X)</t>
  </si>
  <si>
    <t>P020650</t>
  </si>
  <si>
    <t>P020652</t>
  </si>
  <si>
    <t>P020654</t>
  </si>
  <si>
    <t>132788 132813</t>
  </si>
  <si>
    <t xml:space="preserve">UNIT K9 JABATAN SIASATAN JENAYAH                                      </t>
  </si>
  <si>
    <t>P020651</t>
  </si>
  <si>
    <t>P020653</t>
  </si>
  <si>
    <t>P020692</t>
  </si>
  <si>
    <t>P020691</t>
  </si>
  <si>
    <t>TASEEN TRADING SDN. BHD (57699-M)</t>
  </si>
  <si>
    <t>P020693</t>
  </si>
  <si>
    <t>P020700</t>
  </si>
  <si>
    <t>P020690</t>
  </si>
  <si>
    <t>P020696</t>
  </si>
  <si>
    <t>P020702</t>
  </si>
  <si>
    <t>P020701</t>
  </si>
  <si>
    <t>TAMAN REKREASI DAN MINI ZOO KEMAMAN</t>
  </si>
  <si>
    <t>P020688</t>
  </si>
  <si>
    <t>P020712</t>
  </si>
  <si>
    <t>Parasit</t>
  </si>
  <si>
    <t>Bakte</t>
  </si>
  <si>
    <t>Histo</t>
  </si>
  <si>
    <t>Biologik</t>
  </si>
  <si>
    <t>P019105</t>
  </si>
  <si>
    <t>bakte</t>
  </si>
  <si>
    <t>GEN HEALTH ENTERPRISE (002402588-U)</t>
  </si>
  <si>
    <t>P020768</t>
  </si>
  <si>
    <t xml:space="preserve">MYLAB DIAGNOSTIC CENTRE                                               </t>
  </si>
  <si>
    <t>P020801</t>
  </si>
  <si>
    <t xml:space="preserve">SKUADRON ISTIADAT BERKUDA                                             </t>
  </si>
  <si>
    <t>P020805</t>
  </si>
  <si>
    <t xml:space="preserve">ANIMAL MEDICAL CENTRE SDN BHD                                         </t>
  </si>
  <si>
    <t>P020811</t>
  </si>
  <si>
    <t>P020812</t>
  </si>
  <si>
    <t>P020813</t>
  </si>
  <si>
    <t>MONASH UNIVERSITI MALAYSIA</t>
  </si>
  <si>
    <t>P020863</t>
  </si>
  <si>
    <t xml:space="preserve">SIRIM BERHAD                                                          </t>
  </si>
  <si>
    <t>P020864</t>
  </si>
  <si>
    <t>IMU EDUCATION SDN. BHD</t>
  </si>
  <si>
    <t>P020872</t>
  </si>
  <si>
    <t>BOEHRINGER INGELHEIM (M) SDN. BHD.</t>
  </si>
  <si>
    <t>P020975</t>
  </si>
  <si>
    <t>P020976</t>
  </si>
  <si>
    <t xml:space="preserve">LEE VETERINARY CLINIC (NS0054718-P)                                   </t>
  </si>
  <si>
    <t>P020977</t>
  </si>
  <si>
    <t>137829 137832</t>
  </si>
  <si>
    <t>P020979</t>
  </si>
  <si>
    <t>P020980</t>
  </si>
  <si>
    <t>P020981</t>
  </si>
  <si>
    <t>UCSI EDUCATION SDN BHD (185479-U)</t>
  </si>
  <si>
    <t>P020982</t>
  </si>
  <si>
    <t>P020983</t>
  </si>
  <si>
    <t>P020985</t>
  </si>
  <si>
    <t>P020986</t>
  </si>
  <si>
    <t>P020987</t>
  </si>
  <si>
    <t>P021010</t>
  </si>
  <si>
    <t xml:space="preserve">Azlan Che' Amat, Dr. </t>
  </si>
  <si>
    <t xml:space="preserve">Cheah Yoke, P.M Dr. </t>
  </si>
  <si>
    <t xml:space="preserve">Chong Pei Pei, P.M Dr. </t>
  </si>
  <si>
    <t>Datin Dr. Kalthum</t>
  </si>
  <si>
    <t>HISTO</t>
  </si>
  <si>
    <t>BACTE</t>
  </si>
  <si>
    <t>Ina Salwany Md Yassin Dr.</t>
  </si>
  <si>
    <t xml:space="preserve">Khozirah Shaari, Prof. Dr. </t>
  </si>
  <si>
    <t>Maisarah Burhanudin</t>
  </si>
  <si>
    <t xml:space="preserve">Maznah Ismail, Prof. Dr. </t>
  </si>
  <si>
    <t>Md Zuki Abu Bakar, Prof. Dr.</t>
  </si>
  <si>
    <t xml:space="preserve">Patimah Ismail, Prof. Dr. </t>
  </si>
  <si>
    <t xml:space="preserve">Yasser Mohamed Abdel Hadi,Dr. </t>
  </si>
  <si>
    <t xml:space="preserve">Zalinah Ahmad Dr. </t>
  </si>
  <si>
    <t>histo</t>
  </si>
  <si>
    <t>Azhar Kasim, Dr.</t>
  </si>
  <si>
    <t>Md. Zuki Abu Bakar, Prof. Dr.</t>
  </si>
  <si>
    <t>Nazamid Saari, Prof. Dr.</t>
  </si>
  <si>
    <t>Zainul Amirudin Zakaria, Prof. Madya Dr.</t>
  </si>
  <si>
    <t>Animal Research Facility</t>
  </si>
  <si>
    <t>PTJ  (Animal Research Facility)</t>
  </si>
  <si>
    <t>No VOTE</t>
  </si>
  <si>
    <t xml:space="preserve">UNIVERSITI TEKNOLOGI MARA (UITM)                                      </t>
  </si>
  <si>
    <t>P014544</t>
  </si>
  <si>
    <t>P014543</t>
  </si>
  <si>
    <t>Cp</t>
  </si>
  <si>
    <t>P021143</t>
  </si>
  <si>
    <t>P021137</t>
  </si>
  <si>
    <t>P021176</t>
  </si>
  <si>
    <t>P021179</t>
  </si>
  <si>
    <t>P021259</t>
  </si>
  <si>
    <t>U.S.Haiwan</t>
  </si>
  <si>
    <t>P016189</t>
  </si>
  <si>
    <t>biologik</t>
  </si>
  <si>
    <t>P018798</t>
  </si>
  <si>
    <t>P018800</t>
  </si>
  <si>
    <t>P017784</t>
  </si>
  <si>
    <t>virology</t>
  </si>
  <si>
    <t>P021135</t>
  </si>
  <si>
    <t>INTERNATIONAL MEDICAL UNIVERSITY</t>
  </si>
  <si>
    <t>P021133</t>
  </si>
  <si>
    <t>akuatik</t>
  </si>
  <si>
    <t>137775 137776</t>
  </si>
  <si>
    <t>P020808</t>
  </si>
  <si>
    <t>P021140</t>
  </si>
  <si>
    <t>P021174</t>
  </si>
  <si>
    <t>P021139</t>
  </si>
  <si>
    <t>FELDA SECURITY SERVICES SDN. BHD.</t>
  </si>
  <si>
    <t>P021138</t>
  </si>
  <si>
    <t>P021175</t>
  </si>
  <si>
    <t xml:space="preserve">SELANGOR TURF CLUB                                                    </t>
  </si>
  <si>
    <t>KUIEK AH MENG (901130-05-5033)</t>
  </si>
  <si>
    <t>P021141</t>
  </si>
  <si>
    <t>P021144</t>
  </si>
  <si>
    <t xml:space="preserve">AVIAN FARM (MALAYSIA) SDN. BHD.                                       </t>
  </si>
  <si>
    <t>P021142</t>
  </si>
  <si>
    <t>P021180</t>
  </si>
  <si>
    <t>P021177</t>
  </si>
  <si>
    <t>137835/36/37</t>
  </si>
  <si>
    <t>P021221</t>
  </si>
  <si>
    <t>AIITECH BIOTECHNOLOGY (MALAYSIA)- (625091-A)</t>
  </si>
  <si>
    <t>P021134</t>
  </si>
  <si>
    <t>P021136</t>
  </si>
  <si>
    <t>P021172</t>
  </si>
  <si>
    <t>P021173</t>
  </si>
  <si>
    <t xml:space="preserve">PAHANG PHARMACY SDN BHD                                               </t>
  </si>
  <si>
    <t>P021178</t>
  </si>
  <si>
    <t>P021186</t>
  </si>
  <si>
    <t>P021227</t>
  </si>
  <si>
    <t>GASING VETERINAR HOSPITAL (77823553)</t>
  </si>
  <si>
    <t>P021220</t>
  </si>
  <si>
    <t xml:space="preserve">UNIVERSITI TEKNOLOGI MALAYSIA                                         </t>
  </si>
  <si>
    <t>P021222</t>
  </si>
  <si>
    <t>P021105</t>
  </si>
  <si>
    <t xml:space="preserve">Farrah, Pn. </t>
  </si>
  <si>
    <t>Mohd Azmi Lila, Prof. Dr.</t>
  </si>
  <si>
    <t>Prof. Madya Ir. Dr Chin Nyuk Ling</t>
  </si>
  <si>
    <t>135959 135960 135961 135962 135963 135964 135965 134248</t>
  </si>
  <si>
    <t>Prof. Dr . Md Zuki Abu Bakar</t>
  </si>
  <si>
    <t>Dr. Nurhusein Yimer</t>
  </si>
  <si>
    <t>135975 135974 135977</t>
  </si>
  <si>
    <t xml:space="preserve">Saiful Qushairi Suarni </t>
  </si>
  <si>
    <t>Prof. Madya Dr Norihan Mohd Saleh</t>
  </si>
  <si>
    <t>Prof. Madya Dr. Norihan Mohd Saleh</t>
  </si>
  <si>
    <t>Prof. Dr. Md Zuki Abu Bakar</t>
  </si>
  <si>
    <t>Dr. Rozaihan Mansur</t>
  </si>
  <si>
    <t>Prof. Dr. Rasedee Abdullah</t>
  </si>
  <si>
    <t>Dr. Rosnina Hj Yusoff</t>
  </si>
  <si>
    <t xml:space="preserve">Dr. Rozaihan Mansur </t>
  </si>
  <si>
    <t>Prof. Dr. Mohd Salleh Kamaruddin</t>
  </si>
  <si>
    <t xml:space="preserve">Dr. Siti Aqlima Ahmad </t>
  </si>
  <si>
    <t>Prof. Madya Zainulamiruddin zakaria</t>
  </si>
  <si>
    <t>Prof. Dr. Muhammad Nazrul Hakim</t>
  </si>
  <si>
    <t xml:space="preserve">Dr. Reuben Sunil Kumar Sharma </t>
  </si>
  <si>
    <t>PM Dr. latifah Saiful Yazan</t>
  </si>
  <si>
    <t>Dr. Gayathri Thevi</t>
  </si>
  <si>
    <t>137001 137010</t>
  </si>
  <si>
    <t>137028 137027 137026 137023</t>
  </si>
  <si>
    <t>137106 137033</t>
  </si>
  <si>
    <t>YM Dr. Tengku Azam Shah Tengku Mohamad</t>
  </si>
  <si>
    <t>Dr. Khor Kuan Hua</t>
  </si>
  <si>
    <t>Prof. Dr. Abd Rahman Omar</t>
  </si>
  <si>
    <t>Prof Dr Mohd Hair Bejo</t>
  </si>
  <si>
    <t>Dr. Annie Christianus</t>
  </si>
  <si>
    <t xml:space="preserve">Prof Dr. Norhani Abdullah </t>
  </si>
  <si>
    <t xml:space="preserve">PM DR Md Sabri Md Yusof </t>
  </si>
  <si>
    <t>137119 137120</t>
  </si>
  <si>
    <t xml:space="preserve">Prof. Dato Dr. Mohd Azmi Mohd Lila </t>
  </si>
  <si>
    <t>Prof. Dato Dr. Mohamed Shariff Mohamed Din</t>
  </si>
  <si>
    <t xml:space="preserve">Dr. Azhar Kassim </t>
  </si>
  <si>
    <t>Dr. Mohammad Noor Amal Azmai</t>
  </si>
  <si>
    <t>Dr. Anjas Asmara</t>
  </si>
  <si>
    <t>En. Mohamad Ismail Baharom</t>
  </si>
  <si>
    <t xml:space="preserve">Puan Zaharah Saidi </t>
  </si>
  <si>
    <t>Dr. Wan Nurhamidah Wan Ibrahim</t>
  </si>
  <si>
    <t xml:space="preserve">Dr. Suresh Kumar </t>
  </si>
  <si>
    <t xml:space="preserve">Dr. Enoch Kumar </t>
  </si>
  <si>
    <t>PM. Dr. Latifah Saiful Yazan</t>
  </si>
  <si>
    <t>137086 137751</t>
  </si>
  <si>
    <t>5538008/6300186</t>
  </si>
  <si>
    <t xml:space="preserve">Dr. Muhammad Azrolharith Rashid </t>
  </si>
  <si>
    <t xml:space="preserve">137790 137778 </t>
  </si>
  <si>
    <t xml:space="preserve">PM. Dr. Zainulamiruddin Zakaria </t>
  </si>
  <si>
    <t>Dr. Mahdi Ibrahim (student:Wisam Salim)</t>
  </si>
  <si>
    <t>Dr. Yeap Swee Keong</t>
  </si>
  <si>
    <t>Dr. S. M Nurul Amin</t>
  </si>
  <si>
    <t>Prof. Dr. Suhaila Mohamed</t>
  </si>
  <si>
    <t>Dr. Hafandi Ahmad (Nur Farhana Ahmad)</t>
  </si>
  <si>
    <t xml:space="preserve">Prof. Aziz Arshad </t>
  </si>
  <si>
    <t xml:space="preserve">Prof. Dr. Abdul Rahman Omar </t>
  </si>
  <si>
    <t xml:space="preserve">Dr. Rosimah nulit </t>
  </si>
  <si>
    <t>Dr. Halimatun Yaakub</t>
  </si>
  <si>
    <t>Prof. Dr. Christopher Lim</t>
  </si>
  <si>
    <t>Dr. Loh Teck Chwen</t>
  </si>
  <si>
    <t>Dr. Nicholas Paul Ramano</t>
  </si>
  <si>
    <t xml:space="preserve">Prof. Dr. Johnson Stansias </t>
  </si>
  <si>
    <t xml:space="preserve">Prof. Dr. Noordin Mohamed </t>
  </si>
  <si>
    <t>PM Dr. Cheah Yoke Kqueen</t>
  </si>
  <si>
    <t>PM Dr. Noorjahan Banu</t>
  </si>
  <si>
    <t>Dr. Nik Mohd Afizan b Nik Abd Rahman</t>
  </si>
  <si>
    <t xml:space="preserve">PM Dr. Jalila Abu Bakar </t>
  </si>
  <si>
    <t>Dr. Mohd Hezmee Mohd Noor</t>
  </si>
  <si>
    <t>Prof. Suhaila Mohamed</t>
  </si>
  <si>
    <t xml:space="preserve">Dr. Ina Salwany </t>
  </si>
  <si>
    <t>Dr. Farina Mustaffa kamal</t>
  </si>
  <si>
    <t>Dr. Nurulfiza mat Isa</t>
  </si>
  <si>
    <t>Prof. Dr. Abd Wahid Haron</t>
  </si>
  <si>
    <t>LAPORAN HUTANG MENGIKUT PTJ SETAKAT 30 OCTOBER 2016</t>
  </si>
  <si>
    <t>LAPORAN HUTANG SETAKAT 30 OCTOBER 2016</t>
  </si>
  <si>
    <t>LAPORANG HUTANG SETAKAT 30 OCTOBER 2016</t>
  </si>
  <si>
    <t>LAPORAN HUTANG SETAKAT 30 OCTOBER  2016</t>
  </si>
  <si>
    <t>Pemiutang Luar</t>
  </si>
  <si>
    <t>Pemiutang antara PTJ</t>
  </si>
  <si>
    <t xml:space="preserve">Pemiutang antara PTJ </t>
  </si>
  <si>
    <t>Pemiutang Luarr</t>
  </si>
  <si>
    <t>Pemiutang PTJ</t>
  </si>
  <si>
    <t xml:space="preserve">Senarai Penghutang Luar </t>
  </si>
  <si>
    <t>Makmal</t>
  </si>
  <si>
    <t>TAHUN</t>
  </si>
  <si>
    <t xml:space="preserve">Hematology &amp; Biokimia Klinikal </t>
  </si>
  <si>
    <t xml:space="preserve">Post Mortem </t>
  </si>
  <si>
    <t xml:space="preserve">Histopatology </t>
  </si>
  <si>
    <t xml:space="preserve">Akuatik </t>
  </si>
  <si>
    <t xml:space="preserve">parasitology </t>
  </si>
  <si>
    <t xml:space="preserve">Virology </t>
  </si>
  <si>
    <t>Penghutang Unidentified</t>
  </si>
  <si>
    <t xml:space="preserve">Jumlah </t>
  </si>
  <si>
    <t xml:space="preserve">JUMLAH BESAR </t>
  </si>
  <si>
    <t>Senarai Penghutang PTJ</t>
  </si>
  <si>
    <t>Hematology &amp; Biokimia Klinikal</t>
  </si>
  <si>
    <t>JUMLAH BESAR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</si>
</sst>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4409]dd/mm/yyyy;@"/>
    <numFmt numFmtId="165" formatCode="[$-14409]d/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u/>
      <sz val="11"/>
      <color theme="1"/>
      <name val="Cambria"/>
      <family val="1"/>
    </font>
    <font>
      <b/>
      <u/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libri"/>
      <family val="2"/>
      <scheme val="minor"/>
    </font>
    <font>
      <sz val="10"/>
      <color theme="1"/>
      <name val="Calibri Light"/>
      <family val="1"/>
      <scheme val="major"/>
    </font>
    <font>
      <sz val="10"/>
      <name val="Cambria"/>
      <family val="1"/>
    </font>
    <font>
      <b/>
      <sz val="11"/>
      <color theme="1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0" fontId="0" fillId="0" borderId="0" xfId="0" applyBorder="1" applyAlignment="1"/>
    <xf numFmtId="0" fontId="0" fillId="0" borderId="0" xfId="0" applyBorder="1"/>
    <xf numFmtId="0" fontId="0" fillId="0" borderId="6" xfId="0" applyBorder="1"/>
    <xf numFmtId="0" fontId="2" fillId="0" borderId="0" xfId="0" applyFont="1"/>
    <xf numFmtId="0" fontId="0" fillId="0" borderId="0" xfId="0" applyFont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top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3" fontId="3" fillId="7" borderId="1" xfId="1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4" fillId="7" borderId="8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4" borderId="8" xfId="0" applyFont="1" applyFill="1" applyBorder="1"/>
    <xf numFmtId="0" fontId="4" fillId="3" borderId="8" xfId="0" applyFont="1" applyFill="1" applyBorder="1"/>
    <xf numFmtId="0" fontId="4" fillId="9" borderId="8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8" borderId="8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top"/>
    </xf>
    <xf numFmtId="43" fontId="3" fillId="2" borderId="0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2" borderId="8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8" fillId="2" borderId="8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3" fontId="3" fillId="5" borderId="3" xfId="1" applyFont="1" applyFill="1" applyBorder="1" applyAlignment="1">
      <alignment horizontal="center" vertical="center" wrapText="1"/>
    </xf>
    <xf numFmtId="0" fontId="4" fillId="0" borderId="5" xfId="0" applyFont="1" applyBorder="1"/>
    <xf numFmtId="0" fontId="7" fillId="0" borderId="0" xfId="0" applyFont="1" applyBorder="1" applyAlignment="1">
      <alignment horizontal="center"/>
    </xf>
    <xf numFmtId="0" fontId="4" fillId="5" borderId="8" xfId="0" applyFont="1" applyFill="1" applyBorder="1"/>
    <xf numFmtId="0" fontId="3" fillId="9" borderId="3" xfId="0" applyFont="1" applyFill="1" applyBorder="1" applyAlignment="1">
      <alignment horizontal="center" vertical="center" wrapText="1"/>
    </xf>
    <xf numFmtId="14" fontId="3" fillId="9" borderId="3" xfId="0" applyNumberFormat="1" applyFont="1" applyFill="1" applyBorder="1" applyAlignment="1">
      <alignment horizontal="center" vertical="center" wrapText="1"/>
    </xf>
    <xf numFmtId="43" fontId="3" fillId="9" borderId="1" xfId="1" applyFont="1" applyFill="1" applyBorder="1" applyAlignment="1">
      <alignment horizontal="center" vertical="center" wrapText="1"/>
    </xf>
    <xf numFmtId="0" fontId="7" fillId="0" borderId="0" xfId="0" applyFont="1" applyBorder="1"/>
    <xf numFmtId="43" fontId="3" fillId="6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6" borderId="8" xfId="0" applyFont="1" applyFill="1" applyBorder="1"/>
    <xf numFmtId="0" fontId="8" fillId="8" borderId="1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43" fontId="3" fillId="10" borderId="1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0" fillId="0" borderId="0" xfId="0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8" fillId="8" borderId="9" xfId="0" applyFont="1" applyFill="1" applyBorder="1"/>
    <xf numFmtId="43" fontId="8" fillId="8" borderId="8" xfId="0" applyNumberFormat="1" applyFont="1" applyFill="1" applyBorder="1"/>
    <xf numFmtId="0" fontId="0" fillId="11" borderId="8" xfId="0" applyFill="1" applyBorder="1"/>
    <xf numFmtId="0" fontId="8" fillId="10" borderId="10" xfId="0" applyFont="1" applyFill="1" applyBorder="1" applyAlignment="1">
      <alignment vertical="top" wrapText="1"/>
    </xf>
    <xf numFmtId="0" fontId="8" fillId="10" borderId="8" xfId="0" applyFont="1" applyFill="1" applyBorder="1" applyAlignment="1">
      <alignment vertical="top" wrapText="1"/>
    </xf>
    <xf numFmtId="0" fontId="8" fillId="10" borderId="9" xfId="0" applyFont="1" applyFill="1" applyBorder="1" applyAlignment="1">
      <alignment horizontal="center" wrapText="1"/>
    </xf>
    <xf numFmtId="43" fontId="8" fillId="10" borderId="4" xfId="0" applyNumberFormat="1" applyFont="1" applyFill="1" applyBorder="1"/>
    <xf numFmtId="43" fontId="8" fillId="2" borderId="8" xfId="0" applyNumberFormat="1" applyFont="1" applyFill="1" applyBorder="1"/>
    <xf numFmtId="0" fontId="8" fillId="3" borderId="8" xfId="0" applyFont="1" applyFill="1" applyBorder="1"/>
    <xf numFmtId="43" fontId="8" fillId="3" borderId="8" xfId="0" applyNumberFormat="1" applyFont="1" applyFill="1" applyBorder="1"/>
    <xf numFmtId="0" fontId="8" fillId="7" borderId="8" xfId="0" applyFont="1" applyFill="1" applyBorder="1"/>
    <xf numFmtId="43" fontId="8" fillId="7" borderId="4" xfId="0" applyNumberFormat="1" applyFont="1" applyFill="1" applyBorder="1"/>
    <xf numFmtId="0" fontId="8" fillId="4" borderId="8" xfId="0" applyFont="1" applyFill="1" applyBorder="1"/>
    <xf numFmtId="43" fontId="8" fillId="4" borderId="8" xfId="0" applyNumberFormat="1" applyFont="1" applyFill="1" applyBorder="1"/>
    <xf numFmtId="0" fontId="8" fillId="5" borderId="8" xfId="0" applyFont="1" applyFill="1" applyBorder="1"/>
    <xf numFmtId="43" fontId="8" fillId="5" borderId="8" xfId="0" applyNumberFormat="1" applyFont="1" applyFill="1" applyBorder="1"/>
    <xf numFmtId="0" fontId="8" fillId="9" borderId="8" xfId="0" applyFont="1" applyFill="1" applyBorder="1"/>
    <xf numFmtId="43" fontId="8" fillId="9" borderId="8" xfId="0" applyNumberFormat="1" applyFont="1" applyFill="1" applyBorder="1"/>
    <xf numFmtId="0" fontId="8" fillId="6" borderId="8" xfId="0" applyFont="1" applyFill="1" applyBorder="1"/>
    <xf numFmtId="43" fontId="8" fillId="6" borderId="8" xfId="0" applyNumberFormat="1" applyFont="1" applyFill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top"/>
    </xf>
    <xf numFmtId="0" fontId="11" fillId="0" borderId="1" xfId="0" applyFont="1" applyBorder="1"/>
    <xf numFmtId="0" fontId="4" fillId="12" borderId="1" xfId="0" applyFont="1" applyFill="1" applyBorder="1" applyAlignment="1">
      <alignment horizontal="center" vertical="top" wrapText="1"/>
    </xf>
    <xf numFmtId="0" fontId="4" fillId="12" borderId="1" xfId="0" applyFont="1" applyFill="1" applyBorder="1" applyAlignment="1">
      <alignment horizontal="center" vertical="top"/>
    </xf>
    <xf numFmtId="0" fontId="4" fillId="12" borderId="1" xfId="0" applyFont="1" applyFill="1" applyBorder="1"/>
    <xf numFmtId="0" fontId="4" fillId="12" borderId="1" xfId="0" applyFont="1" applyFill="1" applyBorder="1" applyAlignment="1">
      <alignment horizontal="center" vertical="center"/>
    </xf>
    <xf numFmtId="0" fontId="11" fillId="12" borderId="1" xfId="0" applyFont="1" applyFill="1" applyBorder="1"/>
    <xf numFmtId="0" fontId="4" fillId="10" borderId="8" xfId="0" applyFont="1" applyFill="1" applyBorder="1"/>
    <xf numFmtId="0" fontId="8" fillId="10" borderId="8" xfId="0" applyFont="1" applyFill="1" applyBorder="1"/>
    <xf numFmtId="4" fontId="8" fillId="10" borderId="8" xfId="0" applyNumberFormat="1" applyFont="1" applyFill="1" applyBorder="1"/>
    <xf numFmtId="14" fontId="4" fillId="0" borderId="1" xfId="0" applyNumberFormat="1" applyFont="1" applyBorder="1" applyAlignment="1">
      <alignment horizontal="center"/>
    </xf>
    <xf numFmtId="43" fontId="4" fillId="0" borderId="1" xfId="1" applyFont="1" applyBorder="1"/>
    <xf numFmtId="1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8" fillId="8" borderId="4" xfId="0" applyFont="1" applyFill="1" applyBorder="1"/>
    <xf numFmtId="0" fontId="4" fillId="8" borderId="4" xfId="0" applyFont="1" applyFill="1" applyBorder="1"/>
    <xf numFmtId="43" fontId="8" fillId="8" borderId="4" xfId="0" applyNumberFormat="1" applyFont="1" applyFill="1" applyBorder="1"/>
    <xf numFmtId="0" fontId="4" fillId="12" borderId="1" xfId="0" applyFont="1" applyFill="1" applyBorder="1" applyAlignment="1">
      <alignment horizontal="center"/>
    </xf>
    <xf numFmtId="0" fontId="4" fillId="3" borderId="1" xfId="0" applyFont="1" applyFill="1" applyBorder="1"/>
    <xf numFmtId="0" fontId="8" fillId="3" borderId="1" xfId="0" applyFont="1" applyFill="1" applyBorder="1"/>
    <xf numFmtId="4" fontId="8" fillId="3" borderId="1" xfId="0" applyNumberFormat="1" applyFont="1" applyFill="1" applyBorder="1"/>
    <xf numFmtId="0" fontId="8" fillId="7" borderId="1" xfId="0" applyFont="1" applyFill="1" applyBorder="1"/>
    <xf numFmtId="4" fontId="8" fillId="7" borderId="1" xfId="0" applyNumberFormat="1" applyFont="1" applyFill="1" applyBorder="1"/>
    <xf numFmtId="4" fontId="8" fillId="4" borderId="8" xfId="0" applyNumberFormat="1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 vertical="top"/>
    </xf>
    <xf numFmtId="0" fontId="8" fillId="11" borderId="8" xfId="0" applyFont="1" applyFill="1" applyBorder="1"/>
    <xf numFmtId="0" fontId="9" fillId="11" borderId="8" xfId="0" applyFont="1" applyFill="1" applyBorder="1"/>
    <xf numFmtId="43" fontId="8" fillId="11" borderId="8" xfId="1" applyFont="1" applyFill="1" applyBorder="1"/>
    <xf numFmtId="43" fontId="3" fillId="8" borderId="1" xfId="1" applyFont="1" applyFill="1" applyBorder="1" applyAlignment="1">
      <alignment horizontal="center" vertical="center" wrapText="1"/>
    </xf>
    <xf numFmtId="43" fontId="3" fillId="8" borderId="1" xfId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/>
    </xf>
    <xf numFmtId="43" fontId="3" fillId="3" borderId="1" xfId="1" applyFont="1" applyFill="1" applyBorder="1" applyAlignment="1">
      <alignment horizontal="center" vertical="center" wrapText="1"/>
    </xf>
    <xf numFmtId="43" fontId="3" fillId="5" borderId="1" xfId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4" fontId="3" fillId="6" borderId="11" xfId="0" applyNumberFormat="1" applyFont="1" applyFill="1" applyBorder="1" applyAlignment="1">
      <alignment horizontal="center" vertical="center" wrapText="1"/>
    </xf>
    <xf numFmtId="43" fontId="3" fillId="6" borderId="12" xfId="1" applyFont="1" applyFill="1" applyBorder="1" applyAlignment="1">
      <alignment horizontal="center" vertical="center" wrapText="1"/>
    </xf>
    <xf numFmtId="43" fontId="3" fillId="6" borderId="11" xfId="1" applyFont="1" applyFill="1" applyBorder="1" applyAlignment="1">
      <alignment horizontal="center" vertical="center" wrapText="1"/>
    </xf>
    <xf numFmtId="0" fontId="0" fillId="2" borderId="8" xfId="0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top"/>
    </xf>
    <xf numFmtId="4" fontId="8" fillId="5" borderId="8" xfId="0" applyNumberFormat="1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Fill="1" applyBorder="1"/>
    <xf numFmtId="43" fontId="4" fillId="0" borderId="0" xfId="0" applyNumberFormat="1" applyFont="1"/>
    <xf numFmtId="0" fontId="4" fillId="0" borderId="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top"/>
    </xf>
    <xf numFmtId="43" fontId="11" fillId="0" borderId="11" xfId="1" applyFont="1" applyFill="1" applyBorder="1" applyAlignment="1">
      <alignment horizontal="center" vertical="top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Fill="1" applyBorder="1"/>
    <xf numFmtId="0" fontId="11" fillId="0" borderId="11" xfId="0" applyFont="1" applyBorder="1"/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/>
    <xf numFmtId="0" fontId="11" fillId="0" borderId="11" xfId="0" applyFont="1" applyBorder="1" applyAlignment="1">
      <alignment horizontal="center" vertical="center"/>
    </xf>
    <xf numFmtId="4" fontId="11" fillId="0" borderId="11" xfId="0" applyNumberFormat="1" applyFont="1" applyBorder="1"/>
    <xf numFmtId="0" fontId="11" fillId="0" borderId="1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" xfId="0" applyFont="1" applyFill="1" applyBorder="1" applyAlignment="1">
      <alignment horizontal="center" vertical="center"/>
    </xf>
    <xf numFmtId="43" fontId="3" fillId="6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Border="1"/>
    <xf numFmtId="4" fontId="8" fillId="0" borderId="0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3" fontId="10" fillId="0" borderId="1" xfId="1" applyFont="1" applyFill="1" applyBorder="1"/>
    <xf numFmtId="0" fontId="10" fillId="0" borderId="0" xfId="0" applyFont="1"/>
    <xf numFmtId="0" fontId="10" fillId="0" borderId="1" xfId="0" applyFont="1" applyFill="1" applyBorder="1" applyAlignment="1">
      <alignment horizontal="left"/>
    </xf>
    <xf numFmtId="43" fontId="10" fillId="0" borderId="0" xfId="0" applyNumberFormat="1" applyFont="1"/>
    <xf numFmtId="0" fontId="4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164" fontId="4" fillId="12" borderId="1" xfId="0" applyNumberFormat="1" applyFont="1" applyFill="1" applyBorder="1" applyAlignment="1">
      <alignment horizontal="center" vertical="top"/>
    </xf>
    <xf numFmtId="0" fontId="4" fillId="12" borderId="1" xfId="0" applyFont="1" applyFill="1" applyBorder="1" applyAlignment="1">
      <alignment horizontal="left" vertical="top"/>
    </xf>
    <xf numFmtId="4" fontId="4" fillId="12" borderId="1" xfId="0" applyNumberFormat="1" applyFont="1" applyFill="1" applyBorder="1" applyAlignment="1">
      <alignment vertical="top"/>
    </xf>
    <xf numFmtId="0" fontId="3" fillId="11" borderId="11" xfId="0" applyFont="1" applyFill="1" applyBorder="1" applyAlignment="1">
      <alignment horizontal="center" vertical="center" wrapText="1"/>
    </xf>
    <xf numFmtId="14" fontId="3" fillId="11" borderId="11" xfId="0" applyNumberFormat="1" applyFont="1" applyFill="1" applyBorder="1" applyAlignment="1">
      <alignment horizontal="center" vertical="center" wrapText="1"/>
    </xf>
    <xf numFmtId="43" fontId="3" fillId="11" borderId="1" xfId="1" applyFont="1" applyFill="1" applyBorder="1" applyAlignment="1">
      <alignment horizontal="center" vertical="center" wrapText="1"/>
    </xf>
    <xf numFmtId="43" fontId="3" fillId="11" borderId="11" xfId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/>
    <xf numFmtId="43" fontId="5" fillId="0" borderId="0" xfId="1" applyFont="1"/>
    <xf numFmtId="14" fontId="4" fillId="0" borderId="1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center" vertical="top"/>
    </xf>
    <xf numFmtId="43" fontId="5" fillId="0" borderId="0" xfId="1" applyFont="1" applyAlignment="1"/>
    <xf numFmtId="0" fontId="4" fillId="0" borderId="13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43" fontId="4" fillId="0" borderId="1" xfId="1" applyFont="1" applyBorder="1" applyAlignment="1">
      <alignment horizontal="center" vertical="top"/>
    </xf>
    <xf numFmtId="165" fontId="4" fillId="12" borderId="1" xfId="0" applyNumberFormat="1" applyFont="1" applyFill="1" applyBorder="1" applyAlignment="1">
      <alignment horizontal="center"/>
    </xf>
    <xf numFmtId="43" fontId="4" fillId="12" borderId="1" xfId="1" applyFont="1" applyFill="1" applyBorder="1"/>
    <xf numFmtId="0" fontId="5" fillId="0" borderId="1" xfId="0" applyFont="1" applyBorder="1"/>
    <xf numFmtId="43" fontId="4" fillId="0" borderId="0" xfId="1" applyFont="1"/>
    <xf numFmtId="14" fontId="11" fillId="0" borderId="1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43" fontId="0" fillId="0" borderId="0" xfId="0" applyNumberFormat="1"/>
    <xf numFmtId="4" fontId="4" fillId="0" borderId="0" xfId="0" applyNumberFormat="1" applyFont="1"/>
    <xf numFmtId="43" fontId="4" fillId="0" borderId="0" xfId="0" applyNumberFormat="1" applyFont="1" applyBorder="1"/>
    <xf numFmtId="0" fontId="6" fillId="0" borderId="0" xfId="0" applyFont="1" applyFill="1" applyBorder="1"/>
    <xf numFmtId="0" fontId="8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3" fontId="5" fillId="0" borderId="1" xfId="1" applyFont="1" applyBorder="1"/>
    <xf numFmtId="0" fontId="5" fillId="0" borderId="13" xfId="0" applyFont="1" applyBorder="1"/>
    <xf numFmtId="0" fontId="5" fillId="0" borderId="15" xfId="0" applyFont="1" applyBorder="1"/>
    <xf numFmtId="0" fontId="12" fillId="0" borderId="5" xfId="0" applyFont="1" applyBorder="1"/>
    <xf numFmtId="43" fontId="12" fillId="0" borderId="1" xfId="0" applyNumberFormat="1" applyFont="1" applyBorder="1"/>
    <xf numFmtId="43" fontId="8" fillId="0" borderId="0" xfId="0" applyNumberFormat="1" applyFont="1" applyBorder="1"/>
    <xf numFmtId="0" fontId="12" fillId="0" borderId="16" xfId="0" applyFont="1" applyBorder="1"/>
    <xf numFmtId="43" fontId="12" fillId="0" borderId="16" xfId="0" applyNumberFormat="1" applyFont="1" applyBorder="1"/>
    <xf numFmtId="0" fontId="6" fillId="0" borderId="0" xfId="0" applyFont="1" applyBorder="1"/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5" fillId="0" borderId="11" xfId="0" applyFont="1" applyBorder="1"/>
    <xf numFmtId="43" fontId="5" fillId="0" borderId="11" xfId="1" applyFont="1" applyBorder="1"/>
    <xf numFmtId="43" fontId="12" fillId="0" borderId="5" xfId="0" applyNumberFormat="1" applyFont="1" applyBorder="1"/>
    <xf numFmtId="0" fontId="9" fillId="0" borderId="0" xfId="0" applyFont="1"/>
    <xf numFmtId="43" fontId="5" fillId="0" borderId="0" xfId="0" applyNumberFormat="1" applyFont="1"/>
    <xf numFmtId="2" fontId="4" fillId="0" borderId="0" xfId="0" applyNumberFormat="1" applyFont="1"/>
    <xf numFmtId="0" fontId="4" fillId="0" borderId="0" xfId="1" applyNumberFormat="1" applyFont="1"/>
    <xf numFmtId="0" fontId="0" fillId="0" borderId="0" xfId="0" applyNumberFormat="1"/>
    <xf numFmtId="4" fontId="4" fillId="0" borderId="0" xfId="0" applyNumberFormat="1" applyFont="1" applyBorder="1"/>
    <xf numFmtId="4" fontId="5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CCFF"/>
      <color rgb="FF9966FF"/>
      <color rgb="FFCCFFCC"/>
      <color rgb="FFFF5050"/>
      <color rgb="FF66FFFF"/>
      <color rgb="FF666699"/>
      <color rgb="FFFF9999"/>
      <color rgb="FF99FF66"/>
      <color rgb="FFFF33CC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4"/>
  <sheetViews>
    <sheetView tabSelected="1" topLeftCell="A4" workbookViewId="0">
      <selection activeCell="H16" sqref="H16"/>
    </sheetView>
  </sheetViews>
  <sheetFormatPr defaultRowHeight="15" x14ac:dyDescent="0.25"/>
  <cols>
    <col min="2" max="2" width="30.5703125" bestFit="1" customWidth="1"/>
    <col min="3" max="3" width="11.5703125" bestFit="1" customWidth="1"/>
    <col min="4" max="4" width="12.85546875" bestFit="1" customWidth="1"/>
    <col min="5" max="5" width="11.5703125" bestFit="1" customWidth="1"/>
    <col min="6" max="6" width="12.85546875" bestFit="1" customWidth="1"/>
    <col min="7" max="7" width="14.28515625" bestFit="1" customWidth="1"/>
    <col min="8" max="8" width="10.28515625" bestFit="1" customWidth="1"/>
  </cols>
  <sheetData>
    <row r="3" spans="2:8" s="77" customFormat="1" x14ac:dyDescent="0.25">
      <c r="B3" s="19" t="s">
        <v>477</v>
      </c>
    </row>
    <row r="4" spans="2:8" s="17" customFormat="1" ht="14.25" x14ac:dyDescent="0.2">
      <c r="B4" s="234" t="s">
        <v>478</v>
      </c>
      <c r="C4" s="235" t="s">
        <v>479</v>
      </c>
      <c r="D4" s="235"/>
      <c r="E4" s="235"/>
      <c r="F4" s="235"/>
      <c r="G4" s="235"/>
      <c r="H4" s="40"/>
    </row>
    <row r="5" spans="2:8" s="17" customFormat="1" ht="14.25" x14ac:dyDescent="0.2">
      <c r="B5" s="236"/>
      <c r="C5" s="237">
        <v>2012</v>
      </c>
      <c r="D5" s="237">
        <v>2013</v>
      </c>
      <c r="E5" s="237">
        <v>2014</v>
      </c>
      <c r="F5" s="237">
        <v>2015</v>
      </c>
      <c r="G5" s="237">
        <v>2016</v>
      </c>
      <c r="H5" s="25"/>
    </row>
    <row r="6" spans="2:8" s="17" customFormat="1" ht="14.25" x14ac:dyDescent="0.2">
      <c r="B6" s="218" t="s">
        <v>480</v>
      </c>
      <c r="C6" s="238">
        <v>0</v>
      </c>
      <c r="D6" s="238">
        <f>'HEMATOLOGI &amp; BIOKIMIA'!H11</f>
        <v>9516.2000000000007</v>
      </c>
      <c r="E6" s="238">
        <f>'HEMATOLOGI &amp; BIOKIMIA'!H20</f>
        <v>2740.9499999999994</v>
      </c>
      <c r="F6" s="238">
        <f>'HEMATOLOGI &amp; BIOKIMIA'!H46</f>
        <v>10754.1</v>
      </c>
      <c r="G6" s="238">
        <f>'HEMATOLOGI &amp; BIOKIMIA'!H88</f>
        <v>45090.469999999994</v>
      </c>
      <c r="H6" s="224"/>
    </row>
    <row r="7" spans="2:8" s="17" customFormat="1" ht="14.25" x14ac:dyDescent="0.2">
      <c r="B7" s="239" t="s">
        <v>196</v>
      </c>
      <c r="C7" s="238">
        <v>0</v>
      </c>
      <c r="D7" s="238">
        <f>BACTERIOLOGY!H10</f>
        <v>440</v>
      </c>
      <c r="E7" s="238">
        <f>BACTERIOLOGY!H15</f>
        <v>240</v>
      </c>
      <c r="F7" s="238">
        <f>BACTERIOLOGY!H31</f>
        <v>3660.4</v>
      </c>
      <c r="G7" s="238">
        <f>BACTERIOLOGY!H54</f>
        <v>6207</v>
      </c>
      <c r="H7" s="224"/>
    </row>
    <row r="8" spans="2:8" s="17" customFormat="1" ht="14.25" x14ac:dyDescent="0.2">
      <c r="B8" s="239" t="s">
        <v>481</v>
      </c>
      <c r="C8" s="238">
        <v>0</v>
      </c>
      <c r="D8" s="238">
        <f>'POST MORTEM'!H11</f>
        <v>520</v>
      </c>
      <c r="E8" s="238">
        <f>'POST MORTEM'!H17</f>
        <v>534</v>
      </c>
      <c r="F8" s="238">
        <f>'POST MORTEM'!H27</f>
        <v>1846.01</v>
      </c>
      <c r="G8" s="238">
        <f>'POST MORTEM'!H37</f>
        <v>1743</v>
      </c>
      <c r="H8" s="224"/>
    </row>
    <row r="9" spans="2:8" s="17" customFormat="1" ht="14.25" x14ac:dyDescent="0.2">
      <c r="B9" s="239" t="s">
        <v>482</v>
      </c>
      <c r="C9" s="238">
        <v>0</v>
      </c>
      <c r="D9" s="238">
        <f>HISTOPATOLOGY!H7</f>
        <v>840</v>
      </c>
      <c r="E9" s="238">
        <v>0</v>
      </c>
      <c r="F9" s="238">
        <f>HISTOPATOLOGY!H10</f>
        <v>1808</v>
      </c>
      <c r="G9" s="238">
        <f>HISTOPATOLOGY!H33</f>
        <v>25804.350000000002</v>
      </c>
      <c r="H9" s="224"/>
    </row>
    <row r="10" spans="2:8" s="17" customFormat="1" ht="14.25" x14ac:dyDescent="0.2">
      <c r="B10" s="239" t="s">
        <v>189</v>
      </c>
      <c r="C10" s="238">
        <v>0</v>
      </c>
      <c r="D10" s="238">
        <f>'UNIT SUMBER HAIWAN'!H7</f>
        <v>561</v>
      </c>
      <c r="E10" s="238">
        <v>0</v>
      </c>
      <c r="F10" s="238">
        <v>0</v>
      </c>
      <c r="G10" s="238">
        <f>'UNIT SUMBER HAIWAN'!H11</f>
        <v>2355</v>
      </c>
      <c r="H10" s="224"/>
    </row>
    <row r="11" spans="2:8" s="17" customFormat="1" ht="14.25" x14ac:dyDescent="0.2">
      <c r="B11" s="239" t="s">
        <v>483</v>
      </c>
      <c r="C11" s="238">
        <v>0</v>
      </c>
      <c r="D11" s="238">
        <v>0</v>
      </c>
      <c r="E11" s="238">
        <v>0</v>
      </c>
      <c r="F11" s="238">
        <v>0</v>
      </c>
      <c r="G11" s="238">
        <f>AKUATIK!G9</f>
        <v>585.1</v>
      </c>
      <c r="H11" s="224"/>
    </row>
    <row r="12" spans="2:8" s="17" customFormat="1" ht="14.25" x14ac:dyDescent="0.2">
      <c r="B12" s="239" t="s">
        <v>484</v>
      </c>
      <c r="C12" s="238">
        <v>0</v>
      </c>
      <c r="D12" s="238">
        <f>PARASITOLOGY!H7</f>
        <v>36</v>
      </c>
      <c r="E12" s="238">
        <f>PARASITOLOGY!H8</f>
        <v>725</v>
      </c>
      <c r="F12" s="238">
        <f>PARASITOLOGY!H13</f>
        <v>751</v>
      </c>
      <c r="G12" s="238">
        <f>PARASITOLOGY!H19</f>
        <v>1355</v>
      </c>
      <c r="H12" s="224"/>
    </row>
    <row r="13" spans="2:8" s="17" customFormat="1" ht="14.25" x14ac:dyDescent="0.2">
      <c r="B13" s="239" t="s">
        <v>286</v>
      </c>
      <c r="C13" s="238">
        <v>0</v>
      </c>
      <c r="D13" s="238">
        <v>0</v>
      </c>
      <c r="E13" s="238">
        <v>0</v>
      </c>
      <c r="F13" s="238">
        <f>BIOLOGIK!G7</f>
        <v>800</v>
      </c>
      <c r="G13" s="238">
        <f>BIOLOGIK!I9</f>
        <v>1111</v>
      </c>
      <c r="H13" s="224"/>
    </row>
    <row r="14" spans="2:8" s="17" customFormat="1" ht="14.25" x14ac:dyDescent="0.2">
      <c r="B14" s="240" t="s">
        <v>485</v>
      </c>
      <c r="C14" s="238">
        <v>0</v>
      </c>
      <c r="D14" s="238">
        <v>0</v>
      </c>
      <c r="E14" s="238">
        <v>0</v>
      </c>
      <c r="F14" s="238">
        <v>0</v>
      </c>
      <c r="G14" s="238">
        <f>VIROLOGY!G11</f>
        <v>984</v>
      </c>
      <c r="H14" s="224"/>
    </row>
    <row r="15" spans="2:8" s="17" customFormat="1" ht="14.25" x14ac:dyDescent="0.2">
      <c r="B15" s="218" t="s">
        <v>340</v>
      </c>
      <c r="C15" s="238">
        <v>0</v>
      </c>
      <c r="D15" s="238">
        <v>0</v>
      </c>
      <c r="E15" s="238">
        <v>0</v>
      </c>
      <c r="F15" s="238">
        <v>0</v>
      </c>
      <c r="G15" s="238">
        <v>0</v>
      </c>
      <c r="H15" s="224"/>
    </row>
    <row r="16" spans="2:8" s="17" customFormat="1" ht="14.25" x14ac:dyDescent="0.2">
      <c r="B16" s="218" t="s">
        <v>486</v>
      </c>
      <c r="C16" s="238">
        <f>Unidentified!G10</f>
        <v>2060</v>
      </c>
      <c r="D16" s="238">
        <f>Unidentified!G11</f>
        <v>2822.4</v>
      </c>
      <c r="E16" s="238">
        <f>Unidentified!G12</f>
        <v>1652</v>
      </c>
      <c r="F16" s="238">
        <f>Unidentified!G14</f>
        <v>2906.1499999999996</v>
      </c>
      <c r="G16" s="238">
        <f>Unidentified!G16</f>
        <v>1944.75</v>
      </c>
      <c r="H16" s="224"/>
    </row>
    <row r="17" spans="2:8" s="17" customFormat="1" ht="14.25" x14ac:dyDescent="0.2">
      <c r="B17" s="241" t="s">
        <v>487</v>
      </c>
      <c r="C17" s="242">
        <f>SUM(C6:C16)</f>
        <v>2060</v>
      </c>
      <c r="D17" s="242">
        <f>SUM(D6:D16)</f>
        <v>14735.6</v>
      </c>
      <c r="E17" s="242">
        <f>SUM(E6:E16)</f>
        <v>5891.9499999999989</v>
      </c>
      <c r="F17" s="242">
        <f>SUM(F6:F16)</f>
        <v>22525.660000000003</v>
      </c>
      <c r="G17" s="242">
        <f>SUM(G6:G16)</f>
        <v>87179.67</v>
      </c>
      <c r="H17" s="243"/>
    </row>
    <row r="18" spans="2:8" s="17" customFormat="1" thickBot="1" x14ac:dyDescent="0.25">
      <c r="B18" s="244" t="s">
        <v>488</v>
      </c>
      <c r="C18" s="245"/>
      <c r="D18" s="245"/>
      <c r="E18" s="245"/>
      <c r="F18" s="245"/>
      <c r="G18" s="245">
        <f>SUM(C17:G17)</f>
        <v>132392.88</v>
      </c>
      <c r="H18" s="40"/>
    </row>
    <row r="19" spans="2:8" s="17" customFormat="1" ht="12.75" x14ac:dyDescent="0.2">
      <c r="B19" s="40"/>
      <c r="C19" s="40"/>
      <c r="D19" s="40"/>
      <c r="E19" s="40"/>
      <c r="F19" s="40"/>
      <c r="G19" s="224"/>
      <c r="H19" s="40"/>
    </row>
    <row r="20" spans="2:8" s="17" customFormat="1" ht="14.25" x14ac:dyDescent="0.2">
      <c r="B20" s="246" t="s">
        <v>489</v>
      </c>
      <c r="C20" s="40"/>
      <c r="D20" s="40"/>
      <c r="E20" s="40"/>
      <c r="F20" s="40"/>
      <c r="G20" s="40"/>
    </row>
    <row r="21" spans="2:8" s="17" customFormat="1" ht="14.25" x14ac:dyDescent="0.2">
      <c r="B21" s="234" t="s">
        <v>478</v>
      </c>
      <c r="C21" s="247" t="s">
        <v>479</v>
      </c>
      <c r="D21" s="248"/>
      <c r="E21" s="248"/>
      <c r="F21" s="248"/>
      <c r="G21" s="249"/>
    </row>
    <row r="22" spans="2:8" s="17" customFormat="1" ht="14.25" x14ac:dyDescent="0.2">
      <c r="B22" s="250"/>
      <c r="C22" s="251">
        <v>2012</v>
      </c>
      <c r="D22" s="251">
        <v>2013</v>
      </c>
      <c r="E22" s="251">
        <v>2014</v>
      </c>
      <c r="F22" s="251">
        <v>2015</v>
      </c>
      <c r="G22" s="251">
        <v>2016</v>
      </c>
    </row>
    <row r="23" spans="2:8" s="17" customFormat="1" ht="14.25" x14ac:dyDescent="0.2">
      <c r="B23" s="218" t="s">
        <v>490</v>
      </c>
      <c r="C23" s="238">
        <f>'HEMATOLOGI &amp; BIOKIMIA'!H95</f>
        <v>390</v>
      </c>
      <c r="D23" s="238"/>
      <c r="E23" s="238">
        <f>'HEMATOLOGI &amp; BIOKIMIA'!H101</f>
        <v>6661.4500000000007</v>
      </c>
      <c r="F23" s="238">
        <f>'HEMATOLOGI &amp; BIOKIMIA'!H111</f>
        <v>19361.05</v>
      </c>
      <c r="G23" s="238">
        <f>'HEMATOLOGI &amp; BIOKIMIA'!H163</f>
        <v>44624.100000000006</v>
      </c>
    </row>
    <row r="24" spans="2:8" s="17" customFormat="1" ht="14.25" x14ac:dyDescent="0.2">
      <c r="B24" s="218" t="s">
        <v>196</v>
      </c>
      <c r="C24" s="238">
        <f>BACTERIOLOGY!H61</f>
        <v>240</v>
      </c>
      <c r="D24" s="238">
        <f>BACTERIOLOGY!J9</f>
        <v>0</v>
      </c>
      <c r="E24" s="238">
        <f>BACTERIOLOGY!J12</f>
        <v>0</v>
      </c>
      <c r="F24" s="238">
        <f>BACTERIOLOGY!H63</f>
        <v>60</v>
      </c>
      <c r="G24" s="238">
        <f>BACTERIOLOGY!H75</f>
        <v>1916</v>
      </c>
    </row>
    <row r="25" spans="2:8" s="17" customFormat="1" ht="14.25" x14ac:dyDescent="0.2">
      <c r="B25" s="218" t="s">
        <v>481</v>
      </c>
      <c r="C25" s="238">
        <v>0</v>
      </c>
      <c r="D25" s="238">
        <f>'POST MORTEM'!I8</f>
        <v>0</v>
      </c>
      <c r="E25" s="238">
        <f>'POST MORTEM'!I13</f>
        <v>0</v>
      </c>
      <c r="F25" s="238">
        <f>'POST MORTEM'!H43</f>
        <v>321.5</v>
      </c>
      <c r="G25" s="238">
        <f>'POST MORTEM'!H45</f>
        <v>207</v>
      </c>
    </row>
    <row r="26" spans="2:8" s="17" customFormat="1" ht="14.25" x14ac:dyDescent="0.2">
      <c r="B26" s="218" t="s">
        <v>482</v>
      </c>
      <c r="C26" s="238">
        <v>0</v>
      </c>
      <c r="D26" s="238">
        <f>HISTOPATOLOGY!I8</f>
        <v>0</v>
      </c>
      <c r="E26" s="238">
        <f>HISTOPATOLOGY!H41</f>
        <v>1680</v>
      </c>
      <c r="F26" s="238">
        <f>HISTOPATOLOGY!H44</f>
        <v>3042</v>
      </c>
      <c r="G26" s="238">
        <f>HISTOPATOLOGY!H59</f>
        <v>20393.2</v>
      </c>
    </row>
    <row r="27" spans="2:8" s="17" customFormat="1" ht="14.25" x14ac:dyDescent="0.2">
      <c r="B27" s="218" t="s">
        <v>189</v>
      </c>
      <c r="C27" s="238">
        <v>0</v>
      </c>
      <c r="D27" s="238">
        <v>0</v>
      </c>
      <c r="E27" s="238">
        <f>'UNIT SUMBER HAIWAN'!H18</f>
        <v>1213.9000000000001</v>
      </c>
      <c r="F27" s="238">
        <f>'UNIT SUMBER HAIWAN'!H20</f>
        <v>792</v>
      </c>
      <c r="G27" s="238">
        <f>'UNIT SUMBER HAIWAN'!H24</f>
        <v>4971</v>
      </c>
    </row>
    <row r="28" spans="2:8" s="17" customFormat="1" ht="14.25" x14ac:dyDescent="0.2">
      <c r="B28" s="218" t="s">
        <v>483</v>
      </c>
      <c r="C28" s="238">
        <v>0</v>
      </c>
      <c r="D28" s="238">
        <v>0</v>
      </c>
      <c r="E28" s="238">
        <v>0</v>
      </c>
      <c r="F28" s="238">
        <v>0</v>
      </c>
      <c r="G28" s="238">
        <f>AKUATIK!G16</f>
        <v>280.89999999999998</v>
      </c>
    </row>
    <row r="29" spans="2:8" s="17" customFormat="1" ht="14.25" x14ac:dyDescent="0.2">
      <c r="B29" s="218" t="s">
        <v>484</v>
      </c>
      <c r="C29" s="238">
        <v>0</v>
      </c>
      <c r="D29" s="238">
        <v>0</v>
      </c>
      <c r="E29" s="238">
        <v>0</v>
      </c>
      <c r="F29" s="238">
        <f>PARASITOLOGY!G25</f>
        <v>65</v>
      </c>
      <c r="G29" s="238">
        <f>PARASITOLOGY!I27</f>
        <v>172</v>
      </c>
    </row>
    <row r="30" spans="2:8" s="17" customFormat="1" ht="14.25" x14ac:dyDescent="0.2">
      <c r="B30" s="218" t="s">
        <v>286</v>
      </c>
      <c r="C30" s="238">
        <v>0</v>
      </c>
      <c r="D30" s="238">
        <f>BIOLOGIK!G15</f>
        <v>80</v>
      </c>
      <c r="E30" s="238">
        <v>0</v>
      </c>
      <c r="F30" s="238">
        <v>0</v>
      </c>
      <c r="G30" s="238">
        <v>0</v>
      </c>
    </row>
    <row r="31" spans="2:8" s="17" customFormat="1" ht="14.25" x14ac:dyDescent="0.2">
      <c r="B31" s="252" t="s">
        <v>485</v>
      </c>
      <c r="C31" s="253">
        <v>0</v>
      </c>
      <c r="D31" s="253"/>
      <c r="E31" s="253">
        <v>0</v>
      </c>
      <c r="F31" s="253">
        <v>0</v>
      </c>
      <c r="G31" s="253">
        <f>VIROLOGY!G17</f>
        <v>1314</v>
      </c>
    </row>
    <row r="32" spans="2:8" s="17" customFormat="1" ht="14.25" x14ac:dyDescent="0.2">
      <c r="B32" s="218" t="s">
        <v>340</v>
      </c>
      <c r="C32" s="238">
        <v>0</v>
      </c>
      <c r="D32" s="238">
        <v>0</v>
      </c>
      <c r="E32" s="238">
        <v>0</v>
      </c>
      <c r="F32" s="238">
        <f>'UNIT SUMBER HAIWAN'!H29</f>
        <v>528</v>
      </c>
      <c r="G32" s="238">
        <f>'UNIT SUMBER HAIWAN'!H43</f>
        <v>23824</v>
      </c>
    </row>
    <row r="33" spans="2:7" s="255" customFormat="1" ht="14.25" x14ac:dyDescent="0.2">
      <c r="B33" s="241" t="s">
        <v>487</v>
      </c>
      <c r="C33" s="254">
        <f>SUM(C23:C31)</f>
        <v>630</v>
      </c>
      <c r="D33" s="254">
        <f>SUM(D23:D32)</f>
        <v>80</v>
      </c>
      <c r="E33" s="254">
        <f>SUM(E23:E32)</f>
        <v>9555.35</v>
      </c>
      <c r="F33" s="254">
        <f>SUM(F23:F32)</f>
        <v>24169.55</v>
      </c>
      <c r="G33" s="254">
        <f>SUM(G23:G32)</f>
        <v>97702.2</v>
      </c>
    </row>
    <row r="34" spans="2:7" s="255" customFormat="1" thickBot="1" x14ac:dyDescent="0.25">
      <c r="B34" s="244" t="s">
        <v>491</v>
      </c>
      <c r="C34" s="244"/>
      <c r="D34" s="244"/>
      <c r="E34" s="244"/>
      <c r="F34" s="244"/>
      <c r="G34" s="245">
        <f>SUM(C33:G33)</f>
        <v>132137.1</v>
      </c>
    </row>
  </sheetData>
  <mergeCells count="4">
    <mergeCell ref="B4:B5"/>
    <mergeCell ref="C4:G4"/>
    <mergeCell ref="B21:B22"/>
    <mergeCell ref="C21:G2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I16"/>
  <sheetViews>
    <sheetView workbookViewId="0">
      <selection activeCell="I10" sqref="I10"/>
    </sheetView>
  </sheetViews>
  <sheetFormatPr defaultRowHeight="15" x14ac:dyDescent="0.25"/>
  <cols>
    <col min="1" max="1" width="9.5703125" customWidth="1"/>
    <col min="2" max="2" width="47.85546875" customWidth="1"/>
    <col min="3" max="3" width="13.5703125" customWidth="1"/>
    <col min="4" max="4" width="12.140625" customWidth="1"/>
    <col min="5" max="5" width="27.42578125" customWidth="1"/>
    <col min="6" max="6" width="26.140625" customWidth="1"/>
    <col min="7" max="7" width="10.42578125" bestFit="1" customWidth="1"/>
    <col min="9" max="9" width="10.85546875" customWidth="1"/>
  </cols>
  <sheetData>
    <row r="1" spans="1:9" x14ac:dyDescent="0.25">
      <c r="A1" s="231" t="s">
        <v>470</v>
      </c>
      <c r="B1" s="231"/>
      <c r="C1" s="231"/>
      <c r="D1" s="231"/>
      <c r="E1" s="231"/>
      <c r="F1" s="231"/>
      <c r="G1" s="17"/>
    </row>
    <row r="2" spans="1:9" x14ac:dyDescent="0.25">
      <c r="A2" s="230" t="s">
        <v>8</v>
      </c>
      <c r="B2" s="230"/>
      <c r="C2" s="230"/>
      <c r="D2" s="230"/>
      <c r="E2" s="230"/>
      <c r="F2" s="230"/>
      <c r="G2" s="31"/>
    </row>
    <row r="3" spans="1:9" x14ac:dyDescent="0.25">
      <c r="A3" s="25"/>
      <c r="B3" s="25"/>
      <c r="C3" s="25"/>
      <c r="D3" s="25"/>
      <c r="E3" s="25"/>
      <c r="F3" s="25"/>
      <c r="G3" s="17"/>
    </row>
    <row r="4" spans="1:9" x14ac:dyDescent="0.25">
      <c r="A4" s="25"/>
      <c r="B4" s="69" t="s">
        <v>472</v>
      </c>
      <c r="C4" s="25"/>
      <c r="D4" s="25"/>
      <c r="E4" s="25"/>
      <c r="F4" s="25"/>
      <c r="G4" s="40"/>
    </row>
    <row r="5" spans="1:9" x14ac:dyDescent="0.25">
      <c r="A5" s="41"/>
      <c r="B5" s="41"/>
      <c r="C5" s="41"/>
      <c r="D5" s="41"/>
      <c r="E5" s="25"/>
      <c r="F5" s="41"/>
      <c r="G5" s="17"/>
    </row>
    <row r="6" spans="1:9" ht="25.5" x14ac:dyDescent="0.25">
      <c r="A6" s="145" t="s">
        <v>10</v>
      </c>
      <c r="B6" s="145" t="s">
        <v>11</v>
      </c>
      <c r="C6" s="146" t="s">
        <v>12</v>
      </c>
      <c r="D6" s="145" t="s">
        <v>13</v>
      </c>
      <c r="E6" s="68" t="s">
        <v>14</v>
      </c>
      <c r="F6" s="147" t="s">
        <v>15</v>
      </c>
      <c r="G6" s="148" t="s">
        <v>16</v>
      </c>
    </row>
    <row r="7" spans="1:9" s="17" customFormat="1" ht="12.75" x14ac:dyDescent="0.2">
      <c r="A7" s="101">
        <v>1</v>
      </c>
      <c r="B7" s="78" t="s">
        <v>29</v>
      </c>
      <c r="C7" s="76">
        <v>42079</v>
      </c>
      <c r="D7" s="79" t="s">
        <v>136</v>
      </c>
      <c r="E7" s="79">
        <v>130339</v>
      </c>
      <c r="F7" s="156" t="s">
        <v>354</v>
      </c>
      <c r="G7" s="80">
        <v>800</v>
      </c>
    </row>
    <row r="8" spans="1:9" s="17" customFormat="1" ht="12.75" x14ac:dyDescent="0.2">
      <c r="A8" s="101">
        <v>2</v>
      </c>
      <c r="B8" s="78" t="s">
        <v>375</v>
      </c>
      <c r="C8" s="76">
        <v>42655</v>
      </c>
      <c r="D8" s="79" t="s">
        <v>374</v>
      </c>
      <c r="E8" s="79">
        <v>138416</v>
      </c>
      <c r="F8" s="156" t="s">
        <v>354</v>
      </c>
      <c r="G8" s="80">
        <v>55</v>
      </c>
    </row>
    <row r="9" spans="1:9" s="17" customFormat="1" ht="12.75" x14ac:dyDescent="0.2">
      <c r="A9" s="101">
        <v>3</v>
      </c>
      <c r="B9" s="78" t="s">
        <v>183</v>
      </c>
      <c r="C9" s="76">
        <v>42482</v>
      </c>
      <c r="D9" s="79" t="s">
        <v>184</v>
      </c>
      <c r="E9" s="117">
        <v>132019</v>
      </c>
      <c r="F9" s="156" t="s">
        <v>354</v>
      </c>
      <c r="G9" s="80">
        <v>1056</v>
      </c>
      <c r="H9" s="17">
        <v>2016</v>
      </c>
      <c r="I9" s="155">
        <f>SUM(G8:G9)</f>
        <v>1111</v>
      </c>
    </row>
    <row r="10" spans="1:9" ht="15.75" thickBot="1" x14ac:dyDescent="0.3">
      <c r="A10" s="70"/>
      <c r="B10" s="99" t="s">
        <v>163</v>
      </c>
      <c r="C10" s="99"/>
      <c r="D10" s="99"/>
      <c r="E10" s="99"/>
      <c r="F10" s="99"/>
      <c r="G10" s="100">
        <f>SUM(G7:G9)</f>
        <v>1911</v>
      </c>
    </row>
    <row r="11" spans="1:9" ht="15.75" thickTop="1" x14ac:dyDescent="0.25"/>
    <row r="12" spans="1:9" s="77" customFormat="1" x14ac:dyDescent="0.25">
      <c r="B12" s="26" t="s">
        <v>474</v>
      </c>
    </row>
    <row r="13" spans="1:9" s="17" customFormat="1" ht="12.75" x14ac:dyDescent="0.2">
      <c r="A13" s="145" t="s">
        <v>10</v>
      </c>
      <c r="B13" s="145" t="s">
        <v>11</v>
      </c>
      <c r="C13" s="146" t="s">
        <v>167</v>
      </c>
      <c r="D13" s="145" t="s">
        <v>232</v>
      </c>
      <c r="E13" s="179" t="s">
        <v>342</v>
      </c>
      <c r="F13" s="179" t="s">
        <v>15</v>
      </c>
      <c r="G13" s="148" t="s">
        <v>163</v>
      </c>
    </row>
    <row r="14" spans="1:9" x14ac:dyDescent="0.25">
      <c r="A14" s="173">
        <v>1</v>
      </c>
      <c r="B14" s="110" t="s">
        <v>329</v>
      </c>
      <c r="C14" s="114">
        <v>41444</v>
      </c>
      <c r="D14" s="167">
        <v>123803</v>
      </c>
      <c r="E14" s="167">
        <v>6371400</v>
      </c>
      <c r="F14" s="172" t="s">
        <v>286</v>
      </c>
      <c r="G14" s="168">
        <v>80</v>
      </c>
    </row>
    <row r="15" spans="1:9" ht="15.75" thickBot="1" x14ac:dyDescent="0.3">
      <c r="A15" s="70"/>
      <c r="B15" s="99" t="s">
        <v>163</v>
      </c>
      <c r="C15" s="99"/>
      <c r="D15" s="99"/>
      <c r="E15" s="99"/>
      <c r="F15" s="99"/>
      <c r="G15" s="100">
        <f>SUM(G13:G14)</f>
        <v>80</v>
      </c>
    </row>
    <row r="16" spans="1:9" ht="15.75" thickTop="1" x14ac:dyDescent="0.25"/>
  </sheetData>
  <mergeCells count="2">
    <mergeCell ref="A1:F1"/>
    <mergeCell ref="A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FF"/>
  </sheetPr>
  <dimension ref="A1:H18"/>
  <sheetViews>
    <sheetView workbookViewId="0">
      <selection activeCell="G11" sqref="G11"/>
    </sheetView>
  </sheetViews>
  <sheetFormatPr defaultRowHeight="15" x14ac:dyDescent="0.25"/>
  <cols>
    <col min="2" max="2" width="39.85546875" customWidth="1"/>
    <col min="3" max="3" width="13.42578125" customWidth="1"/>
    <col min="4" max="4" width="14" customWidth="1"/>
    <col min="5" max="5" width="14" style="77" customWidth="1"/>
    <col min="6" max="6" width="8.5703125" bestFit="1" customWidth="1"/>
    <col min="7" max="7" width="10.7109375" customWidth="1"/>
  </cols>
  <sheetData>
    <row r="1" spans="1:8" x14ac:dyDescent="0.25">
      <c r="A1" s="231" t="s">
        <v>470</v>
      </c>
      <c r="B1" s="231"/>
      <c r="C1" s="231"/>
      <c r="D1" s="231"/>
      <c r="E1" s="231"/>
      <c r="F1" s="231"/>
    </row>
    <row r="2" spans="1:8" x14ac:dyDescent="0.25">
      <c r="A2" s="230" t="s">
        <v>7</v>
      </c>
      <c r="B2" s="230"/>
      <c r="C2" s="230"/>
      <c r="D2" s="230"/>
      <c r="E2" s="230"/>
      <c r="F2" s="230"/>
    </row>
    <row r="3" spans="1:8" s="77" customFormat="1" x14ac:dyDescent="0.25">
      <c r="A3" s="226"/>
      <c r="B3" s="226"/>
      <c r="C3" s="226"/>
      <c r="D3" s="226"/>
      <c r="E3" s="226"/>
      <c r="F3" s="226"/>
    </row>
    <row r="4" spans="1:8" x14ac:dyDescent="0.25">
      <c r="A4" s="17"/>
      <c r="B4" s="19" t="s">
        <v>472</v>
      </c>
      <c r="C4" s="17"/>
      <c r="D4" s="17"/>
      <c r="E4" s="17"/>
      <c r="F4" s="17"/>
    </row>
    <row r="5" spans="1:8" s="77" customFormat="1" x14ac:dyDescent="0.25">
      <c r="A5" s="17"/>
      <c r="B5" s="26"/>
      <c r="C5" s="17"/>
      <c r="D5" s="17"/>
      <c r="E5" s="17"/>
      <c r="F5" s="17"/>
    </row>
    <row r="6" spans="1:8" x14ac:dyDescent="0.25">
      <c r="A6" s="132" t="s">
        <v>166</v>
      </c>
      <c r="B6" s="132" t="s">
        <v>168</v>
      </c>
      <c r="C6" s="132" t="s">
        <v>172</v>
      </c>
      <c r="D6" s="132" t="s">
        <v>173</v>
      </c>
      <c r="E6" s="132" t="s">
        <v>232</v>
      </c>
      <c r="F6" s="132" t="s">
        <v>15</v>
      </c>
      <c r="G6" s="132" t="s">
        <v>163</v>
      </c>
    </row>
    <row r="7" spans="1:8" s="17" customFormat="1" ht="12.75" x14ac:dyDescent="0.2">
      <c r="A7" s="101">
        <v>1</v>
      </c>
      <c r="B7" s="78" t="s">
        <v>260</v>
      </c>
      <c r="C7" s="76">
        <v>42565</v>
      </c>
      <c r="D7" s="79" t="s">
        <v>261</v>
      </c>
      <c r="E7" s="106">
        <v>136090</v>
      </c>
      <c r="F7" s="156" t="s">
        <v>358</v>
      </c>
      <c r="G7" s="80">
        <v>264</v>
      </c>
    </row>
    <row r="8" spans="1:8" s="17" customFormat="1" ht="12.75" x14ac:dyDescent="0.2">
      <c r="A8" s="101">
        <v>2</v>
      </c>
      <c r="B8" s="78" t="s">
        <v>273</v>
      </c>
      <c r="C8" s="76">
        <v>42622</v>
      </c>
      <c r="D8" s="79" t="s">
        <v>316</v>
      </c>
      <c r="E8" s="106">
        <v>137799</v>
      </c>
      <c r="F8" s="156" t="s">
        <v>358</v>
      </c>
      <c r="G8" s="80">
        <v>192</v>
      </c>
    </row>
    <row r="9" spans="1:8" s="17" customFormat="1" ht="12.75" x14ac:dyDescent="0.2">
      <c r="A9" s="101">
        <v>3</v>
      </c>
      <c r="B9" s="78" t="s">
        <v>372</v>
      </c>
      <c r="C9" s="76">
        <v>42655</v>
      </c>
      <c r="D9" s="79" t="s">
        <v>373</v>
      </c>
      <c r="E9" s="79">
        <v>138408</v>
      </c>
      <c r="F9" s="156" t="s">
        <v>358</v>
      </c>
      <c r="G9" s="80">
        <v>192</v>
      </c>
    </row>
    <row r="10" spans="1:8" s="17" customFormat="1" ht="12.75" x14ac:dyDescent="0.2">
      <c r="A10" s="101">
        <v>4</v>
      </c>
      <c r="B10" s="78" t="s">
        <v>34</v>
      </c>
      <c r="C10" s="76">
        <v>42655</v>
      </c>
      <c r="D10" s="79" t="s">
        <v>376</v>
      </c>
      <c r="E10" s="79">
        <v>138407</v>
      </c>
      <c r="F10" s="156" t="s">
        <v>358</v>
      </c>
      <c r="G10" s="80">
        <v>336</v>
      </c>
    </row>
    <row r="11" spans="1:8" ht="15.75" thickBot="1" x14ac:dyDescent="0.3">
      <c r="A11" s="83"/>
      <c r="B11" s="133" t="s">
        <v>163</v>
      </c>
      <c r="C11" s="134"/>
      <c r="D11" s="134"/>
      <c r="E11" s="134"/>
      <c r="F11" s="134"/>
      <c r="G11" s="135">
        <f>SUM(G7:G10)</f>
        <v>984</v>
      </c>
    </row>
    <row r="12" spans="1:8" ht="15.75" thickTop="1" x14ac:dyDescent="0.25"/>
    <row r="13" spans="1:8" x14ac:dyDescent="0.25">
      <c r="B13" s="19" t="s">
        <v>473</v>
      </c>
    </row>
    <row r="14" spans="1:8" s="17" customFormat="1" ht="38.25" x14ac:dyDescent="0.2">
      <c r="A14" s="198" t="s">
        <v>10</v>
      </c>
      <c r="B14" s="198" t="s">
        <v>11</v>
      </c>
      <c r="C14" s="199" t="s">
        <v>167</v>
      </c>
      <c r="D14" s="198" t="s">
        <v>232</v>
      </c>
      <c r="E14" s="200" t="s">
        <v>342</v>
      </c>
      <c r="F14" s="200" t="s">
        <v>15</v>
      </c>
      <c r="G14" s="201" t="s">
        <v>163</v>
      </c>
    </row>
    <row r="15" spans="1:8" s="16" customFormat="1" ht="14.25" x14ac:dyDescent="0.2">
      <c r="A15" s="117">
        <v>1</v>
      </c>
      <c r="B15" s="11" t="s">
        <v>465</v>
      </c>
      <c r="C15" s="206">
        <v>42650</v>
      </c>
      <c r="D15" s="101">
        <v>138427</v>
      </c>
      <c r="E15" s="218"/>
      <c r="F15" s="11" t="s">
        <v>358</v>
      </c>
      <c r="G15" s="115">
        <v>264</v>
      </c>
      <c r="H15" s="205"/>
    </row>
    <row r="16" spans="1:8" s="16" customFormat="1" ht="14.25" x14ac:dyDescent="0.2">
      <c r="A16" s="117">
        <f t="shared" ref="A16" si="0">SUM(A15, 1)</f>
        <v>2</v>
      </c>
      <c r="B16" s="11" t="s">
        <v>465</v>
      </c>
      <c r="C16" s="206">
        <v>42653</v>
      </c>
      <c r="D16" s="101">
        <v>138471</v>
      </c>
      <c r="E16" s="218"/>
      <c r="F16" s="11" t="s">
        <v>358</v>
      </c>
      <c r="G16" s="115">
        <v>1050</v>
      </c>
      <c r="H16" s="205"/>
    </row>
    <row r="17" spans="1:7" s="77" customFormat="1" ht="15.75" thickBot="1" x14ac:dyDescent="0.3">
      <c r="A17" s="83"/>
      <c r="B17" s="133" t="s">
        <v>163</v>
      </c>
      <c r="C17" s="134"/>
      <c r="D17" s="134"/>
      <c r="E17" s="134"/>
      <c r="F17" s="134"/>
      <c r="G17" s="135">
        <f>SUM(G15:G16)</f>
        <v>1314</v>
      </c>
    </row>
    <row r="18" spans="1:7" ht="15.75" thickTop="1" x14ac:dyDescent="0.25"/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</sheetPr>
  <dimension ref="A1:F6"/>
  <sheetViews>
    <sheetView workbookViewId="0">
      <selection activeCell="A2" sqref="A2:F2"/>
    </sheetView>
  </sheetViews>
  <sheetFormatPr defaultRowHeight="15" x14ac:dyDescent="0.25"/>
  <cols>
    <col min="2" max="2" width="17.85546875" customWidth="1"/>
    <col min="3" max="3" width="15.28515625" customWidth="1"/>
    <col min="4" max="4" width="14.42578125" customWidth="1"/>
    <col min="6" max="6" width="12.140625" customWidth="1"/>
    <col min="9" max="9" width="11.85546875" customWidth="1"/>
  </cols>
  <sheetData>
    <row r="1" spans="1:6" x14ac:dyDescent="0.25">
      <c r="A1" s="231" t="s">
        <v>470</v>
      </c>
      <c r="B1" s="231"/>
      <c r="C1" s="231"/>
      <c r="D1" s="231"/>
      <c r="E1" s="231"/>
      <c r="F1" s="231"/>
    </row>
    <row r="2" spans="1:6" x14ac:dyDescent="0.25">
      <c r="A2" s="230" t="s">
        <v>9</v>
      </c>
      <c r="B2" s="230"/>
      <c r="C2" s="230"/>
      <c r="D2" s="230"/>
      <c r="E2" s="230"/>
      <c r="F2" s="230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 t="s">
        <v>164</v>
      </c>
      <c r="B6" s="17"/>
      <c r="C6" s="17"/>
      <c r="D6" s="17"/>
      <c r="E6" s="17"/>
      <c r="F6" s="17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2:K27"/>
  <sheetViews>
    <sheetView topLeftCell="A8" workbookViewId="0">
      <selection activeCell="H21" sqref="H21"/>
    </sheetView>
  </sheetViews>
  <sheetFormatPr defaultRowHeight="15" x14ac:dyDescent="0.25"/>
  <cols>
    <col min="1" max="1" width="6.140625" customWidth="1"/>
    <col min="2" max="2" width="58.42578125" customWidth="1"/>
    <col min="3" max="3" width="21.5703125" customWidth="1"/>
    <col min="4" max="4" width="13.28515625" customWidth="1"/>
    <col min="5" max="5" width="14.7109375" customWidth="1"/>
    <col min="6" max="6" width="11.28515625" bestFit="1" customWidth="1"/>
    <col min="7" max="7" width="11.7109375" customWidth="1"/>
    <col min="9" max="9" width="13.42578125" customWidth="1"/>
    <col min="10" max="10" width="7" customWidth="1"/>
    <col min="11" max="11" width="15.85546875" customWidth="1"/>
  </cols>
  <sheetData>
    <row r="2" spans="1:8" s="77" customFormat="1" x14ac:dyDescent="0.25">
      <c r="A2" s="228" t="s">
        <v>174</v>
      </c>
      <c r="B2" s="228"/>
      <c r="C2" s="228"/>
      <c r="D2" s="228"/>
      <c r="E2" s="228"/>
      <c r="F2" s="228"/>
      <c r="G2" s="17"/>
      <c r="H2" s="16"/>
    </row>
    <row r="3" spans="1:8" s="77" customFormat="1" x14ac:dyDescent="0.25">
      <c r="A3" s="228" t="s">
        <v>175</v>
      </c>
      <c r="B3" s="228"/>
      <c r="C3" s="228"/>
      <c r="D3" s="228"/>
      <c r="E3" s="228"/>
      <c r="F3" s="228"/>
      <c r="G3" s="17"/>
      <c r="H3" s="16"/>
    </row>
    <row r="4" spans="1:8" s="77" customFormat="1" x14ac:dyDescent="0.25">
      <c r="A4" s="228" t="s">
        <v>468</v>
      </c>
      <c r="B4" s="228"/>
      <c r="C4" s="228"/>
      <c r="D4" s="228"/>
      <c r="E4" s="228"/>
      <c r="F4" s="228"/>
      <c r="G4" s="17"/>
      <c r="H4" s="16"/>
    </row>
    <row r="5" spans="1:8" s="77" customFormat="1" x14ac:dyDescent="0.25">
      <c r="A5" s="17"/>
      <c r="B5" s="17"/>
      <c r="C5" s="17"/>
      <c r="D5" s="17"/>
      <c r="E5" s="17"/>
      <c r="F5" s="17"/>
      <c r="G5" s="17"/>
      <c r="H5" s="16"/>
    </row>
    <row r="6" spans="1:8" s="77" customFormat="1" x14ac:dyDescent="0.25">
      <c r="A6" s="17"/>
      <c r="B6" s="19" t="s">
        <v>472</v>
      </c>
      <c r="C6" s="17"/>
      <c r="D6" s="17"/>
      <c r="E6" s="17"/>
      <c r="F6" s="17"/>
      <c r="G6" s="17"/>
      <c r="H6" s="16"/>
    </row>
    <row r="7" spans="1:8" ht="25.5" x14ac:dyDescent="0.25">
      <c r="A7" s="72" t="s">
        <v>10</v>
      </c>
      <c r="B7" s="72" t="s">
        <v>11</v>
      </c>
      <c r="C7" s="73" t="s">
        <v>12</v>
      </c>
      <c r="D7" s="72" t="s">
        <v>13</v>
      </c>
      <c r="E7" s="74" t="s">
        <v>14</v>
      </c>
      <c r="F7" s="74" t="s">
        <v>16</v>
      </c>
    </row>
    <row r="8" spans="1:8" s="17" customFormat="1" ht="12.75" x14ac:dyDescent="0.2">
      <c r="A8" s="101">
        <v>1</v>
      </c>
      <c r="B8" s="78" t="s">
        <v>234</v>
      </c>
      <c r="C8" s="76">
        <v>40451</v>
      </c>
      <c r="D8" s="79" t="s">
        <v>235</v>
      </c>
      <c r="E8" s="79"/>
      <c r="F8" s="80">
        <v>222.5</v>
      </c>
    </row>
    <row r="9" spans="1:8" s="17" customFormat="1" ht="12.75" x14ac:dyDescent="0.2">
      <c r="A9" s="101">
        <v>2</v>
      </c>
      <c r="B9" s="78" t="s">
        <v>236</v>
      </c>
      <c r="C9" s="76">
        <v>40537</v>
      </c>
      <c r="D9" s="79" t="s">
        <v>237</v>
      </c>
      <c r="E9" s="79"/>
      <c r="F9" s="80">
        <v>27.5</v>
      </c>
      <c r="G9" s="155"/>
    </row>
    <row r="10" spans="1:8" s="17" customFormat="1" ht="12.75" x14ac:dyDescent="0.2">
      <c r="A10" s="101">
        <v>3</v>
      </c>
      <c r="B10" s="78" t="s">
        <v>198</v>
      </c>
      <c r="C10" s="76">
        <v>40766</v>
      </c>
      <c r="D10" s="79" t="s">
        <v>199</v>
      </c>
      <c r="E10" s="79"/>
      <c r="F10" s="80">
        <v>1810</v>
      </c>
      <c r="G10" s="155">
        <f>SUM(F8:F10)</f>
        <v>2060</v>
      </c>
    </row>
    <row r="11" spans="1:8" s="17" customFormat="1" ht="12.75" x14ac:dyDescent="0.2">
      <c r="A11" s="101">
        <v>7</v>
      </c>
      <c r="B11" s="78" t="s">
        <v>343</v>
      </c>
      <c r="C11" s="76">
        <v>41309</v>
      </c>
      <c r="D11" s="79" t="s">
        <v>345</v>
      </c>
      <c r="E11" s="79"/>
      <c r="F11" s="80">
        <v>2822.4</v>
      </c>
      <c r="G11" s="155">
        <f>SUM(F11)</f>
        <v>2822.4</v>
      </c>
    </row>
    <row r="12" spans="1:8" s="190" customFormat="1" ht="12.75" x14ac:dyDescent="0.2">
      <c r="A12" s="101">
        <v>8</v>
      </c>
      <c r="B12" s="78" t="s">
        <v>60</v>
      </c>
      <c r="C12" s="76">
        <v>41703</v>
      </c>
      <c r="D12" s="79" t="s">
        <v>353</v>
      </c>
      <c r="E12" s="79"/>
      <c r="F12" s="80">
        <v>156</v>
      </c>
      <c r="G12" s="192">
        <f>SUM(F12:F13)</f>
        <v>1652</v>
      </c>
    </row>
    <row r="13" spans="1:8" s="190" customFormat="1" ht="12.75" x14ac:dyDescent="0.2">
      <c r="A13" s="101">
        <v>9</v>
      </c>
      <c r="B13" s="78" t="s">
        <v>158</v>
      </c>
      <c r="C13" s="76">
        <v>41915</v>
      </c>
      <c r="D13" s="79" t="s">
        <v>159</v>
      </c>
      <c r="E13" s="79"/>
      <c r="F13" s="80">
        <v>1496</v>
      </c>
    </row>
    <row r="14" spans="1:8" s="190" customFormat="1" ht="12.75" x14ac:dyDescent="0.2">
      <c r="A14" s="101">
        <v>10</v>
      </c>
      <c r="B14" s="78" t="s">
        <v>31</v>
      </c>
      <c r="C14" s="76">
        <v>42052</v>
      </c>
      <c r="D14" s="79" t="s">
        <v>357</v>
      </c>
      <c r="E14" s="79"/>
      <c r="F14" s="80">
        <v>473.45</v>
      </c>
      <c r="G14" s="192">
        <f>SUM(F14:F15)</f>
        <v>2906.1499999999996</v>
      </c>
    </row>
    <row r="15" spans="1:8" s="190" customFormat="1" ht="12.75" x14ac:dyDescent="0.2">
      <c r="A15" s="101">
        <v>11</v>
      </c>
      <c r="B15" s="78" t="s">
        <v>70</v>
      </c>
      <c r="C15" s="76">
        <v>42332</v>
      </c>
      <c r="D15" s="79" t="s">
        <v>287</v>
      </c>
      <c r="E15" s="79"/>
      <c r="F15" s="80">
        <v>2432.6999999999998</v>
      </c>
    </row>
    <row r="16" spans="1:8" s="190" customFormat="1" ht="12.75" x14ac:dyDescent="0.2">
      <c r="A16" s="101">
        <v>12</v>
      </c>
      <c r="B16" s="78" t="s">
        <v>180</v>
      </c>
      <c r="C16" s="76">
        <v>42473</v>
      </c>
      <c r="D16" s="79" t="s">
        <v>181</v>
      </c>
      <c r="E16" s="79"/>
      <c r="F16" s="80">
        <v>477</v>
      </c>
      <c r="G16" s="192">
        <f>SUM(F16:F18)</f>
        <v>1944.75</v>
      </c>
    </row>
    <row r="17" spans="1:11" s="190" customFormat="1" ht="12.75" x14ac:dyDescent="0.2">
      <c r="A17" s="101">
        <v>13</v>
      </c>
      <c r="B17" s="78" t="s">
        <v>230</v>
      </c>
      <c r="C17" s="76">
        <v>42517</v>
      </c>
      <c r="D17" s="79" t="s">
        <v>231</v>
      </c>
      <c r="E17" s="79"/>
      <c r="F17" s="80">
        <v>487.75</v>
      </c>
    </row>
    <row r="18" spans="1:11" s="190" customFormat="1" ht="12.75" x14ac:dyDescent="0.2">
      <c r="A18" s="101">
        <v>17</v>
      </c>
      <c r="B18" s="78" t="s">
        <v>392</v>
      </c>
      <c r="C18" s="76">
        <v>42664</v>
      </c>
      <c r="D18" s="79" t="s">
        <v>391</v>
      </c>
      <c r="E18" s="79"/>
      <c r="F18" s="80">
        <v>980</v>
      </c>
    </row>
    <row r="19" spans="1:11" ht="15.75" customHeight="1" thickBot="1" x14ac:dyDescent="0.3">
      <c r="A19" s="84"/>
      <c r="B19" s="85" t="s">
        <v>163</v>
      </c>
      <c r="C19" s="85"/>
      <c r="D19" s="85"/>
      <c r="E19" s="86"/>
      <c r="F19" s="87">
        <f>SUM(F8:F18)</f>
        <v>11385.3</v>
      </c>
      <c r="H19" s="3"/>
      <c r="I19" s="3"/>
    </row>
    <row r="20" spans="1:11" ht="15.75" thickTop="1" x14ac:dyDescent="0.25"/>
    <row r="21" spans="1:11" x14ac:dyDescent="0.25">
      <c r="B21" s="225" t="s">
        <v>476</v>
      </c>
    </row>
    <row r="22" spans="1:11" s="77" customFormat="1" x14ac:dyDescent="0.25">
      <c r="A22" s="103" t="s">
        <v>166</v>
      </c>
      <c r="B22" s="103" t="s">
        <v>168</v>
      </c>
      <c r="C22" s="103" t="s">
        <v>167</v>
      </c>
      <c r="D22" s="103" t="s">
        <v>14</v>
      </c>
      <c r="E22" s="104" t="s">
        <v>169</v>
      </c>
      <c r="F22" s="104" t="s">
        <v>163</v>
      </c>
      <c r="G22" s="180"/>
      <c r="H22" s="181"/>
    </row>
    <row r="23" spans="1:11" s="17" customFormat="1" ht="12.75" x14ac:dyDescent="0.2">
      <c r="A23" s="157">
        <v>1</v>
      </c>
      <c r="B23" s="166" t="s">
        <v>327</v>
      </c>
      <c r="C23" s="161">
        <v>41578</v>
      </c>
      <c r="D23" s="157">
        <v>125169</v>
      </c>
      <c r="E23" s="159">
        <v>5524086</v>
      </c>
      <c r="F23" s="160">
        <v>405</v>
      </c>
      <c r="G23" s="182"/>
      <c r="H23" s="182"/>
    </row>
    <row r="24" spans="1:11" s="17" customFormat="1" ht="12.75" x14ac:dyDescent="0.2">
      <c r="A24" s="157">
        <v>2</v>
      </c>
      <c r="B24" s="105" t="s">
        <v>332</v>
      </c>
      <c r="C24" s="114">
        <v>41346</v>
      </c>
      <c r="D24" s="173">
        <v>120689</v>
      </c>
      <c r="E24" s="162">
        <v>9368100</v>
      </c>
      <c r="F24" s="163">
        <v>2719.2</v>
      </c>
      <c r="G24" s="182"/>
      <c r="H24" s="182"/>
    </row>
    <row r="25" spans="1:11" s="17" customFormat="1" ht="12.75" x14ac:dyDescent="0.2">
      <c r="A25" s="157">
        <v>3</v>
      </c>
      <c r="B25" s="166" t="s">
        <v>334</v>
      </c>
      <c r="C25" s="114">
        <v>41771</v>
      </c>
      <c r="D25" s="157">
        <v>127765</v>
      </c>
      <c r="E25" s="169">
        <v>63727</v>
      </c>
      <c r="F25" s="170">
        <v>360</v>
      </c>
      <c r="G25" s="182"/>
      <c r="H25" s="182"/>
    </row>
    <row r="26" spans="1:11" s="77" customFormat="1" ht="15.75" thickBot="1" x14ac:dyDescent="0.3">
      <c r="A26" s="111"/>
      <c r="B26" s="112" t="s">
        <v>163</v>
      </c>
      <c r="C26" s="111"/>
      <c r="D26" s="111"/>
      <c r="E26" s="111"/>
      <c r="F26" s="113">
        <f>SUM(F23:F25)</f>
        <v>3484.2</v>
      </c>
      <c r="G26" s="183"/>
      <c r="H26" s="184"/>
      <c r="I26" s="5"/>
      <c r="J26" s="5"/>
      <c r="K26" s="5"/>
    </row>
    <row r="27" spans="1:11" ht="15.75" thickTop="1" x14ac:dyDescent="0.25"/>
  </sheetData>
  <mergeCells count="3"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I182"/>
  <sheetViews>
    <sheetView topLeftCell="A118" workbookViewId="0">
      <selection activeCell="H90" sqref="H90"/>
    </sheetView>
  </sheetViews>
  <sheetFormatPr defaultRowHeight="15" x14ac:dyDescent="0.25"/>
  <cols>
    <col min="1" max="1" width="6.28515625" customWidth="1"/>
    <col min="2" max="2" width="58.85546875" customWidth="1"/>
    <col min="3" max="3" width="16.85546875" customWidth="1"/>
    <col min="4" max="4" width="11.42578125" customWidth="1"/>
    <col min="5" max="5" width="16" bestFit="1" customWidth="1"/>
    <col min="6" max="6" width="13" customWidth="1"/>
    <col min="7" max="7" width="13.140625" customWidth="1"/>
    <col min="8" max="8" width="11.5703125" bestFit="1" customWidth="1"/>
    <col min="9" max="9" width="12.7109375" bestFit="1" customWidth="1"/>
  </cols>
  <sheetData>
    <row r="2" spans="1:9" x14ac:dyDescent="0.25">
      <c r="A2" s="229" t="s">
        <v>469</v>
      </c>
      <c r="B2" s="229"/>
      <c r="C2" s="229"/>
      <c r="D2" s="229"/>
      <c r="E2" s="229"/>
      <c r="F2" s="229"/>
      <c r="G2" s="23"/>
    </row>
    <row r="3" spans="1:9" x14ac:dyDescent="0.25">
      <c r="A3" s="230" t="s">
        <v>0</v>
      </c>
      <c r="B3" s="230"/>
      <c r="C3" s="230"/>
      <c r="D3" s="230"/>
      <c r="E3" s="230"/>
      <c r="F3" s="230"/>
      <c r="G3" s="23"/>
    </row>
    <row r="4" spans="1:9" x14ac:dyDescent="0.25">
      <c r="A4" s="17"/>
      <c r="B4" s="17"/>
      <c r="C4" s="17"/>
      <c r="D4" s="17"/>
      <c r="E4" s="17"/>
      <c r="F4" s="17"/>
      <c r="G4" s="17"/>
    </row>
    <row r="5" spans="1:9" x14ac:dyDescent="0.25">
      <c r="A5" s="26" t="s">
        <v>472</v>
      </c>
      <c r="B5" s="39"/>
      <c r="C5" s="17"/>
      <c r="D5" s="17"/>
      <c r="E5" s="25"/>
      <c r="F5" s="40"/>
      <c r="G5" s="17"/>
    </row>
    <row r="6" spans="1:9" x14ac:dyDescent="0.25">
      <c r="A6" s="39"/>
      <c r="B6" s="39"/>
      <c r="C6" s="17"/>
      <c r="D6" s="17"/>
      <c r="E6" s="41"/>
      <c r="F6" s="31"/>
      <c r="G6" s="17"/>
    </row>
    <row r="7" spans="1:9" x14ac:dyDescent="0.25">
      <c r="A7" s="37" t="s">
        <v>10</v>
      </c>
      <c r="B7" s="37" t="s">
        <v>11</v>
      </c>
      <c r="C7" s="38" t="s">
        <v>12</v>
      </c>
      <c r="D7" s="37" t="s">
        <v>13</v>
      </c>
      <c r="E7" s="136" t="s">
        <v>14</v>
      </c>
      <c r="F7" s="137" t="s">
        <v>15</v>
      </c>
      <c r="G7" s="71" t="s">
        <v>163</v>
      </c>
    </row>
    <row r="8" spans="1:9" s="17" customFormat="1" ht="12.75" x14ac:dyDescent="0.2">
      <c r="A8" s="101">
        <v>1</v>
      </c>
      <c r="B8" s="78" t="s">
        <v>238</v>
      </c>
      <c r="C8" s="76">
        <v>41467</v>
      </c>
      <c r="D8" s="79" t="s">
        <v>239</v>
      </c>
      <c r="E8" s="79">
        <v>123292</v>
      </c>
      <c r="F8" s="156" t="s">
        <v>346</v>
      </c>
      <c r="G8" s="80">
        <v>1196.8</v>
      </c>
      <c r="I8" s="219"/>
    </row>
    <row r="9" spans="1:9" s="17" customFormat="1" ht="12.75" x14ac:dyDescent="0.2">
      <c r="A9" s="101">
        <f>SUM(A8,1)</f>
        <v>2</v>
      </c>
      <c r="B9" s="78" t="s">
        <v>198</v>
      </c>
      <c r="C9" s="76">
        <v>41479</v>
      </c>
      <c r="D9" s="79" t="s">
        <v>218</v>
      </c>
      <c r="E9" s="79">
        <v>102142</v>
      </c>
      <c r="F9" s="156" t="s">
        <v>346</v>
      </c>
      <c r="G9" s="80">
        <v>1609</v>
      </c>
      <c r="I9" s="155"/>
    </row>
    <row r="10" spans="1:9" s="17" customFormat="1" ht="12.75" x14ac:dyDescent="0.2">
      <c r="A10" s="101">
        <f t="shared" ref="A10:A20" si="0">SUM(A9,1)</f>
        <v>3</v>
      </c>
      <c r="B10" s="78" t="s">
        <v>343</v>
      </c>
      <c r="C10" s="76">
        <v>41309</v>
      </c>
      <c r="D10" s="79" t="s">
        <v>344</v>
      </c>
      <c r="E10" s="79"/>
      <c r="F10" s="156" t="s">
        <v>346</v>
      </c>
      <c r="G10" s="80">
        <v>1123.2</v>
      </c>
    </row>
    <row r="11" spans="1:9" s="17" customFormat="1" ht="12.75" x14ac:dyDescent="0.2">
      <c r="A11" s="101">
        <f t="shared" si="0"/>
        <v>4</v>
      </c>
      <c r="B11" s="78" t="s">
        <v>70</v>
      </c>
      <c r="C11" s="76">
        <v>41479</v>
      </c>
      <c r="D11" s="79" t="s">
        <v>220</v>
      </c>
      <c r="E11" s="79">
        <v>117011</v>
      </c>
      <c r="F11" s="156" t="s">
        <v>346</v>
      </c>
      <c r="G11" s="80">
        <v>5587.2</v>
      </c>
      <c r="H11" s="155">
        <f>SUM(G8:G11)</f>
        <v>9516.2000000000007</v>
      </c>
      <c r="I11" s="17">
        <v>2013</v>
      </c>
    </row>
    <row r="12" spans="1:9" s="17" customFormat="1" ht="12.75" x14ac:dyDescent="0.2">
      <c r="A12" s="101">
        <f t="shared" si="0"/>
        <v>5</v>
      </c>
      <c r="B12" s="78" t="s">
        <v>70</v>
      </c>
      <c r="C12" s="76">
        <v>41695</v>
      </c>
      <c r="D12" s="79" t="s">
        <v>149</v>
      </c>
      <c r="E12" s="79">
        <v>126156</v>
      </c>
      <c r="F12" s="156" t="s">
        <v>346</v>
      </c>
      <c r="G12" s="80">
        <v>1576.8</v>
      </c>
    </row>
    <row r="13" spans="1:9" s="17" customFormat="1" ht="12.75" x14ac:dyDescent="0.2">
      <c r="A13" s="101">
        <f t="shared" si="0"/>
        <v>6</v>
      </c>
      <c r="B13" s="78" t="s">
        <v>31</v>
      </c>
      <c r="C13" s="76">
        <v>41795</v>
      </c>
      <c r="D13" s="79" t="s">
        <v>102</v>
      </c>
      <c r="E13" s="79">
        <v>127790</v>
      </c>
      <c r="F13" s="156" t="s">
        <v>346</v>
      </c>
      <c r="G13" s="80">
        <v>266.89999999999998</v>
      </c>
    </row>
    <row r="14" spans="1:9" s="17" customFormat="1" ht="12.75" x14ac:dyDescent="0.2">
      <c r="A14" s="101">
        <f t="shared" si="0"/>
        <v>7</v>
      </c>
      <c r="B14" s="78" t="s">
        <v>31</v>
      </c>
      <c r="C14" s="76">
        <v>41712</v>
      </c>
      <c r="D14" s="79" t="s">
        <v>59</v>
      </c>
      <c r="E14" s="79">
        <v>126195</v>
      </c>
      <c r="F14" s="156" t="s">
        <v>346</v>
      </c>
      <c r="G14" s="80">
        <v>53.85</v>
      </c>
    </row>
    <row r="15" spans="1:9" s="17" customFormat="1" ht="12.75" x14ac:dyDescent="0.2">
      <c r="A15" s="101">
        <f t="shared" si="0"/>
        <v>8</v>
      </c>
      <c r="B15" s="78" t="s">
        <v>31</v>
      </c>
      <c r="C15" s="76">
        <v>41836</v>
      </c>
      <c r="D15" s="79" t="s">
        <v>74</v>
      </c>
      <c r="E15" s="79">
        <v>127877</v>
      </c>
      <c r="F15" s="156" t="s">
        <v>346</v>
      </c>
      <c r="G15" s="80">
        <v>129.19999999999999</v>
      </c>
    </row>
    <row r="16" spans="1:9" s="17" customFormat="1" ht="12.75" x14ac:dyDescent="0.2">
      <c r="A16" s="101">
        <f t="shared" si="0"/>
        <v>9</v>
      </c>
      <c r="B16" s="78" t="s">
        <v>31</v>
      </c>
      <c r="C16" s="76">
        <v>41886</v>
      </c>
      <c r="D16" s="79" t="s">
        <v>94</v>
      </c>
      <c r="E16" s="79">
        <v>133439</v>
      </c>
      <c r="F16" s="156" t="s">
        <v>346</v>
      </c>
      <c r="G16" s="80">
        <v>198.05</v>
      </c>
    </row>
    <row r="17" spans="1:9" s="17" customFormat="1" ht="12.75" x14ac:dyDescent="0.2">
      <c r="A17" s="101">
        <f t="shared" si="0"/>
        <v>10</v>
      </c>
      <c r="B17" s="78" t="s">
        <v>24</v>
      </c>
      <c r="C17" s="76">
        <v>41915</v>
      </c>
      <c r="D17" s="79" t="s">
        <v>67</v>
      </c>
      <c r="E17" s="79">
        <v>133490</v>
      </c>
      <c r="F17" s="156" t="s">
        <v>346</v>
      </c>
      <c r="G17" s="80">
        <v>90</v>
      </c>
    </row>
    <row r="18" spans="1:9" s="17" customFormat="1" ht="12.75" x14ac:dyDescent="0.2">
      <c r="A18" s="101">
        <f t="shared" si="0"/>
        <v>11</v>
      </c>
      <c r="B18" s="78" t="s">
        <v>89</v>
      </c>
      <c r="C18" s="76">
        <v>41915</v>
      </c>
      <c r="D18" s="79" t="s">
        <v>90</v>
      </c>
      <c r="E18" s="79">
        <v>133495</v>
      </c>
      <c r="F18" s="156" t="s">
        <v>346</v>
      </c>
      <c r="G18" s="80">
        <v>161.69999999999999</v>
      </c>
    </row>
    <row r="19" spans="1:9" s="17" customFormat="1" ht="12.75" x14ac:dyDescent="0.2">
      <c r="A19" s="101">
        <f t="shared" si="0"/>
        <v>12</v>
      </c>
      <c r="B19" s="78" t="s">
        <v>31</v>
      </c>
      <c r="C19" s="76">
        <v>41915</v>
      </c>
      <c r="D19" s="79" t="s">
        <v>93</v>
      </c>
      <c r="E19" s="79">
        <v>133491</v>
      </c>
      <c r="F19" s="156" t="s">
        <v>346</v>
      </c>
      <c r="G19" s="80">
        <v>184.45</v>
      </c>
    </row>
    <row r="20" spans="1:9" s="17" customFormat="1" ht="12.75" x14ac:dyDescent="0.2">
      <c r="A20" s="101">
        <f t="shared" si="0"/>
        <v>13</v>
      </c>
      <c r="B20" s="78" t="s">
        <v>64</v>
      </c>
      <c r="C20" s="76">
        <v>41928</v>
      </c>
      <c r="D20" s="79" t="s">
        <v>65</v>
      </c>
      <c r="E20" s="79">
        <v>133496</v>
      </c>
      <c r="F20" s="156" t="s">
        <v>346</v>
      </c>
      <c r="G20" s="80">
        <v>80</v>
      </c>
      <c r="H20" s="155">
        <f>SUM(G12:G20)</f>
        <v>2740.9499999999994</v>
      </c>
      <c r="I20" s="17">
        <v>2014</v>
      </c>
    </row>
    <row r="21" spans="1:9" s="17" customFormat="1" ht="12.75" x14ac:dyDescent="0.2">
      <c r="A21" s="101">
        <f t="shared" ref="A12:A73" si="1">SUM(A20,1)</f>
        <v>14</v>
      </c>
      <c r="B21" s="78" t="s">
        <v>50</v>
      </c>
      <c r="C21" s="76">
        <v>42051</v>
      </c>
      <c r="D21" s="79" t="s">
        <v>240</v>
      </c>
      <c r="E21" s="79">
        <v>129386</v>
      </c>
      <c r="F21" s="156" t="s">
        <v>346</v>
      </c>
      <c r="G21" s="80">
        <v>333</v>
      </c>
    </row>
    <row r="22" spans="1:9" s="17" customFormat="1" ht="12.75" x14ac:dyDescent="0.2">
      <c r="A22" s="101">
        <f t="shared" si="1"/>
        <v>15</v>
      </c>
      <c r="B22" s="78" t="s">
        <v>50</v>
      </c>
      <c r="C22" s="76">
        <v>42051</v>
      </c>
      <c r="D22" s="79" t="s">
        <v>129</v>
      </c>
      <c r="E22" s="79">
        <v>129358</v>
      </c>
      <c r="F22" s="156" t="s">
        <v>346</v>
      </c>
      <c r="G22" s="80">
        <v>630</v>
      </c>
    </row>
    <row r="23" spans="1:9" s="17" customFormat="1" ht="12.75" x14ac:dyDescent="0.2">
      <c r="A23" s="101">
        <f t="shared" si="1"/>
        <v>16</v>
      </c>
      <c r="B23" s="78" t="s">
        <v>50</v>
      </c>
      <c r="C23" s="76">
        <v>42112</v>
      </c>
      <c r="D23" s="79" t="s">
        <v>128</v>
      </c>
      <c r="E23" s="79">
        <v>130373</v>
      </c>
      <c r="F23" s="156" t="s">
        <v>346</v>
      </c>
      <c r="G23" s="80">
        <v>613.5</v>
      </c>
    </row>
    <row r="24" spans="1:9" s="17" customFormat="1" ht="12.75" x14ac:dyDescent="0.2">
      <c r="A24" s="101">
        <f t="shared" si="1"/>
        <v>17</v>
      </c>
      <c r="B24" s="78" t="s">
        <v>103</v>
      </c>
      <c r="C24" s="76">
        <v>42112</v>
      </c>
      <c r="D24" s="79" t="s">
        <v>141</v>
      </c>
      <c r="E24" s="79">
        <v>128389</v>
      </c>
      <c r="F24" s="156" t="s">
        <v>346</v>
      </c>
      <c r="G24" s="80">
        <v>1134</v>
      </c>
    </row>
    <row r="25" spans="1:9" s="17" customFormat="1" ht="12.75" x14ac:dyDescent="0.2">
      <c r="A25" s="101">
        <f t="shared" si="1"/>
        <v>18</v>
      </c>
      <c r="B25" s="78" t="s">
        <v>20</v>
      </c>
      <c r="C25" s="76">
        <v>42135</v>
      </c>
      <c r="D25" s="79" t="s">
        <v>21</v>
      </c>
      <c r="E25" s="79">
        <v>130276</v>
      </c>
      <c r="F25" s="156" t="s">
        <v>346</v>
      </c>
      <c r="G25" s="80">
        <v>25</v>
      </c>
    </row>
    <row r="26" spans="1:9" s="17" customFormat="1" ht="12.75" x14ac:dyDescent="0.2">
      <c r="A26" s="101">
        <f t="shared" si="1"/>
        <v>19</v>
      </c>
      <c r="B26" s="78" t="s">
        <v>50</v>
      </c>
      <c r="C26" s="76">
        <v>42135</v>
      </c>
      <c r="D26" s="79" t="s">
        <v>116</v>
      </c>
      <c r="E26" s="79">
        <v>130280</v>
      </c>
      <c r="F26" s="156" t="s">
        <v>346</v>
      </c>
      <c r="G26" s="80">
        <v>438</v>
      </c>
    </row>
    <row r="27" spans="1:9" s="17" customFormat="1" ht="12.75" x14ac:dyDescent="0.2">
      <c r="A27" s="101">
        <f t="shared" si="1"/>
        <v>20</v>
      </c>
      <c r="B27" s="78" t="s">
        <v>24</v>
      </c>
      <c r="C27" s="76">
        <v>42136</v>
      </c>
      <c r="D27" s="79" t="s">
        <v>25</v>
      </c>
      <c r="E27" s="79">
        <v>130282</v>
      </c>
      <c r="F27" s="156" t="s">
        <v>346</v>
      </c>
      <c r="G27" s="80">
        <v>30</v>
      </c>
    </row>
    <row r="28" spans="1:9" s="17" customFormat="1" ht="12.75" x14ac:dyDescent="0.2">
      <c r="A28" s="101">
        <f t="shared" si="1"/>
        <v>21</v>
      </c>
      <c r="B28" s="78" t="s">
        <v>17</v>
      </c>
      <c r="C28" s="76">
        <v>42145</v>
      </c>
      <c r="D28" s="79" t="s">
        <v>18</v>
      </c>
      <c r="E28" s="79">
        <v>130278</v>
      </c>
      <c r="F28" s="156" t="s">
        <v>346</v>
      </c>
      <c r="G28" s="80">
        <v>16</v>
      </c>
    </row>
    <row r="29" spans="1:9" s="17" customFormat="1" ht="12.75" x14ac:dyDescent="0.2">
      <c r="A29" s="101">
        <f t="shared" si="1"/>
        <v>22</v>
      </c>
      <c r="B29" s="78" t="s">
        <v>31</v>
      </c>
      <c r="C29" s="76">
        <v>42150</v>
      </c>
      <c r="D29" s="79" t="s">
        <v>130</v>
      </c>
      <c r="E29" s="79">
        <v>131252</v>
      </c>
      <c r="F29" s="156" t="s">
        <v>346</v>
      </c>
      <c r="G29" s="80">
        <v>676.6</v>
      </c>
    </row>
    <row r="30" spans="1:9" s="17" customFormat="1" ht="12.75" x14ac:dyDescent="0.2">
      <c r="A30" s="101">
        <f t="shared" si="1"/>
        <v>23</v>
      </c>
      <c r="B30" s="78" t="s">
        <v>103</v>
      </c>
      <c r="C30" s="76">
        <v>42151</v>
      </c>
      <c r="D30" s="79" t="s">
        <v>112</v>
      </c>
      <c r="E30" s="79">
        <v>131249</v>
      </c>
      <c r="F30" s="156" t="s">
        <v>346</v>
      </c>
      <c r="G30" s="80">
        <v>327.60000000000002</v>
      </c>
    </row>
    <row r="31" spans="1:9" s="17" customFormat="1" ht="12.75" x14ac:dyDescent="0.2">
      <c r="A31" s="101">
        <f t="shared" si="1"/>
        <v>24</v>
      </c>
      <c r="B31" s="78" t="s">
        <v>50</v>
      </c>
      <c r="C31" s="76">
        <v>42151</v>
      </c>
      <c r="D31" s="79" t="s">
        <v>126</v>
      </c>
      <c r="E31" s="79">
        <v>131258</v>
      </c>
      <c r="F31" s="156" t="s">
        <v>346</v>
      </c>
      <c r="G31" s="80">
        <v>509</v>
      </c>
    </row>
    <row r="32" spans="1:9" s="17" customFormat="1" ht="12.75" x14ac:dyDescent="0.2">
      <c r="A32" s="101">
        <f t="shared" si="1"/>
        <v>25</v>
      </c>
      <c r="B32" s="78" t="s">
        <v>24</v>
      </c>
      <c r="C32" s="76">
        <v>42165</v>
      </c>
      <c r="D32" s="79" t="s">
        <v>72</v>
      </c>
      <c r="E32" s="79">
        <v>131250</v>
      </c>
      <c r="F32" s="156" t="s">
        <v>346</v>
      </c>
      <c r="G32" s="80">
        <v>99</v>
      </c>
    </row>
    <row r="33" spans="1:9" s="17" customFormat="1" ht="12.75" x14ac:dyDescent="0.2">
      <c r="A33" s="101">
        <f t="shared" si="1"/>
        <v>26</v>
      </c>
      <c r="B33" s="78" t="s">
        <v>91</v>
      </c>
      <c r="C33" s="76">
        <v>42165</v>
      </c>
      <c r="D33" s="79" t="s">
        <v>92</v>
      </c>
      <c r="E33" s="79">
        <v>131256</v>
      </c>
      <c r="F33" s="156" t="s">
        <v>346</v>
      </c>
      <c r="G33" s="80">
        <v>172</v>
      </c>
    </row>
    <row r="34" spans="1:9" s="17" customFormat="1" ht="12.75" x14ac:dyDescent="0.2">
      <c r="A34" s="101">
        <f t="shared" si="1"/>
        <v>27</v>
      </c>
      <c r="B34" s="78" t="s">
        <v>50</v>
      </c>
      <c r="C34" s="76">
        <v>42170</v>
      </c>
      <c r="D34" s="79" t="s">
        <v>73</v>
      </c>
      <c r="E34" s="79">
        <v>132014</v>
      </c>
      <c r="F34" s="156" t="s">
        <v>346</v>
      </c>
      <c r="G34" s="80">
        <v>100</v>
      </c>
    </row>
    <row r="35" spans="1:9" s="17" customFormat="1" ht="12.75" x14ac:dyDescent="0.2">
      <c r="A35" s="101">
        <f t="shared" si="1"/>
        <v>28</v>
      </c>
      <c r="B35" s="78" t="s">
        <v>103</v>
      </c>
      <c r="C35" s="76">
        <v>42170</v>
      </c>
      <c r="D35" s="79" t="s">
        <v>113</v>
      </c>
      <c r="E35" s="79">
        <v>132012</v>
      </c>
      <c r="F35" s="156" t="s">
        <v>346</v>
      </c>
      <c r="G35" s="80">
        <v>336</v>
      </c>
    </row>
    <row r="36" spans="1:9" s="17" customFormat="1" ht="12.75" x14ac:dyDescent="0.2">
      <c r="A36" s="101">
        <f t="shared" si="1"/>
        <v>29</v>
      </c>
      <c r="B36" s="78" t="s">
        <v>22</v>
      </c>
      <c r="C36" s="76">
        <v>42173</v>
      </c>
      <c r="D36" s="79" t="s">
        <v>23</v>
      </c>
      <c r="E36" s="79">
        <v>132016</v>
      </c>
      <c r="F36" s="156" t="s">
        <v>346</v>
      </c>
      <c r="G36" s="80">
        <v>27</v>
      </c>
    </row>
    <row r="37" spans="1:9" s="17" customFormat="1" ht="12.75" x14ac:dyDescent="0.2">
      <c r="A37" s="101">
        <f t="shared" si="1"/>
        <v>30</v>
      </c>
      <c r="B37" s="78" t="s">
        <v>31</v>
      </c>
      <c r="C37" s="76">
        <v>42194</v>
      </c>
      <c r="D37" s="79" t="s">
        <v>110</v>
      </c>
      <c r="E37" s="79">
        <v>132059</v>
      </c>
      <c r="F37" s="156" t="s">
        <v>346</v>
      </c>
      <c r="G37" s="80">
        <v>323</v>
      </c>
    </row>
    <row r="38" spans="1:9" s="17" customFormat="1" ht="12.75" x14ac:dyDescent="0.2">
      <c r="A38" s="101">
        <f t="shared" si="1"/>
        <v>31</v>
      </c>
      <c r="B38" s="78" t="s">
        <v>50</v>
      </c>
      <c r="C38" s="76">
        <v>42194</v>
      </c>
      <c r="D38" s="79" t="s">
        <v>115</v>
      </c>
      <c r="E38" s="79">
        <v>132058</v>
      </c>
      <c r="F38" s="156" t="s">
        <v>346</v>
      </c>
      <c r="G38" s="80">
        <v>400</v>
      </c>
    </row>
    <row r="39" spans="1:9" s="17" customFormat="1" ht="12.75" x14ac:dyDescent="0.2">
      <c r="A39" s="101">
        <f t="shared" si="1"/>
        <v>32</v>
      </c>
      <c r="B39" s="78" t="s">
        <v>52</v>
      </c>
      <c r="C39" s="76">
        <v>42198</v>
      </c>
      <c r="D39" s="79" t="s">
        <v>53</v>
      </c>
      <c r="E39" s="79">
        <v>132071</v>
      </c>
      <c r="F39" s="156" t="s">
        <v>346</v>
      </c>
      <c r="G39" s="80">
        <v>50</v>
      </c>
    </row>
    <row r="40" spans="1:9" s="17" customFormat="1" ht="12.75" x14ac:dyDescent="0.2">
      <c r="A40" s="101">
        <f t="shared" si="1"/>
        <v>33</v>
      </c>
      <c r="B40" s="78" t="s">
        <v>50</v>
      </c>
      <c r="C40" s="76">
        <v>42222</v>
      </c>
      <c r="D40" s="79" t="s">
        <v>96</v>
      </c>
      <c r="E40" s="79">
        <v>132073</v>
      </c>
      <c r="F40" s="156" t="s">
        <v>346</v>
      </c>
      <c r="G40" s="80">
        <v>200</v>
      </c>
    </row>
    <row r="41" spans="1:9" s="17" customFormat="1" ht="12.75" x14ac:dyDescent="0.2">
      <c r="A41" s="101">
        <f t="shared" si="1"/>
        <v>34</v>
      </c>
      <c r="B41" s="78" t="s">
        <v>50</v>
      </c>
      <c r="C41" s="76">
        <v>42257</v>
      </c>
      <c r="D41" s="79" t="s">
        <v>111</v>
      </c>
      <c r="E41" s="79">
        <v>132136</v>
      </c>
      <c r="F41" s="156" t="s">
        <v>346</v>
      </c>
      <c r="G41" s="80">
        <v>300</v>
      </c>
    </row>
    <row r="42" spans="1:9" s="17" customFormat="1" ht="12.75" x14ac:dyDescent="0.2">
      <c r="A42" s="101">
        <f t="shared" si="1"/>
        <v>35</v>
      </c>
      <c r="B42" s="78" t="s">
        <v>103</v>
      </c>
      <c r="C42" s="76">
        <v>42257</v>
      </c>
      <c r="D42" s="79" t="s">
        <v>139</v>
      </c>
      <c r="E42" s="79">
        <v>132129</v>
      </c>
      <c r="F42" s="156" t="s">
        <v>346</v>
      </c>
      <c r="G42" s="80">
        <v>1058.4000000000001</v>
      </c>
    </row>
    <row r="43" spans="1:9" s="17" customFormat="1" ht="12.75" x14ac:dyDescent="0.2">
      <c r="A43" s="101">
        <f t="shared" si="1"/>
        <v>36</v>
      </c>
      <c r="B43" s="78" t="s">
        <v>50</v>
      </c>
      <c r="C43" s="76">
        <v>42267</v>
      </c>
      <c r="D43" s="79" t="s">
        <v>95</v>
      </c>
      <c r="E43" s="79">
        <v>132702</v>
      </c>
      <c r="F43" s="156" t="s">
        <v>346</v>
      </c>
      <c r="G43" s="80">
        <v>200</v>
      </c>
    </row>
    <row r="44" spans="1:9" s="17" customFormat="1" ht="12.75" x14ac:dyDescent="0.2">
      <c r="A44" s="101">
        <f t="shared" si="1"/>
        <v>37</v>
      </c>
      <c r="B44" s="78" t="s">
        <v>103</v>
      </c>
      <c r="C44" s="76">
        <v>42287</v>
      </c>
      <c r="D44" s="79" t="s">
        <v>104</v>
      </c>
      <c r="E44" s="79">
        <v>132056</v>
      </c>
      <c r="F44" s="156" t="s">
        <v>346</v>
      </c>
      <c r="G44" s="80">
        <v>277.2</v>
      </c>
    </row>
    <row r="45" spans="1:9" s="17" customFormat="1" ht="12.75" x14ac:dyDescent="0.2">
      <c r="A45" s="101">
        <f t="shared" si="1"/>
        <v>38</v>
      </c>
      <c r="B45" s="78" t="s">
        <v>50</v>
      </c>
      <c r="C45" s="76">
        <v>42332</v>
      </c>
      <c r="D45" s="79" t="s">
        <v>140</v>
      </c>
      <c r="E45" s="79">
        <v>132796</v>
      </c>
      <c r="F45" s="156" t="s">
        <v>346</v>
      </c>
      <c r="G45" s="80">
        <v>1118</v>
      </c>
    </row>
    <row r="46" spans="1:9" s="17" customFormat="1" ht="12.75" x14ac:dyDescent="0.2">
      <c r="A46" s="101">
        <f t="shared" si="1"/>
        <v>39</v>
      </c>
      <c r="B46" s="78" t="s">
        <v>103</v>
      </c>
      <c r="C46" s="76">
        <v>42361</v>
      </c>
      <c r="D46" s="79" t="s">
        <v>143</v>
      </c>
      <c r="E46" s="79">
        <v>132837</v>
      </c>
      <c r="F46" s="156" t="s">
        <v>346</v>
      </c>
      <c r="G46" s="80">
        <v>1360.8</v>
      </c>
      <c r="H46" s="155">
        <f>SUM(G21:G46)</f>
        <v>10754.1</v>
      </c>
      <c r="I46" s="17">
        <v>2015</v>
      </c>
    </row>
    <row r="47" spans="1:9" s="17" customFormat="1" ht="12.75" x14ac:dyDescent="0.2">
      <c r="A47" s="101">
        <f t="shared" si="1"/>
        <v>40</v>
      </c>
      <c r="B47" s="78" t="s">
        <v>52</v>
      </c>
      <c r="C47" s="76">
        <v>42404</v>
      </c>
      <c r="D47" s="79" t="s">
        <v>66</v>
      </c>
      <c r="E47" s="101">
        <v>134188</v>
      </c>
      <c r="F47" s="156" t="s">
        <v>346</v>
      </c>
      <c r="G47" s="80">
        <v>81.010000000000005</v>
      </c>
      <c r="I47" s="219"/>
    </row>
    <row r="48" spans="1:9" s="17" customFormat="1" ht="12.75" x14ac:dyDescent="0.2">
      <c r="A48" s="101">
        <f t="shared" si="1"/>
        <v>41</v>
      </c>
      <c r="B48" s="78" t="s">
        <v>31</v>
      </c>
      <c r="C48" s="76">
        <v>42404</v>
      </c>
      <c r="D48" s="79" t="s">
        <v>88</v>
      </c>
      <c r="E48" s="101">
        <v>134190</v>
      </c>
      <c r="F48" s="156" t="s">
        <v>346</v>
      </c>
      <c r="G48" s="80">
        <v>161.5</v>
      </c>
    </row>
    <row r="49" spans="1:9" s="17" customFormat="1" ht="12.75" x14ac:dyDescent="0.2">
      <c r="A49" s="101">
        <f t="shared" si="1"/>
        <v>42</v>
      </c>
      <c r="B49" s="78" t="s">
        <v>50</v>
      </c>
      <c r="C49" s="76">
        <v>42404</v>
      </c>
      <c r="D49" s="79" t="s">
        <v>114</v>
      </c>
      <c r="E49" s="101">
        <v>134191</v>
      </c>
      <c r="F49" s="156" t="s">
        <v>346</v>
      </c>
      <c r="G49" s="80">
        <v>372</v>
      </c>
      <c r="I49" s="155"/>
    </row>
    <row r="50" spans="1:9" s="17" customFormat="1" ht="12.75" x14ac:dyDescent="0.2">
      <c r="A50" s="101">
        <f t="shared" si="1"/>
        <v>43</v>
      </c>
      <c r="B50" s="78" t="s">
        <v>50</v>
      </c>
      <c r="C50" s="76">
        <v>42404</v>
      </c>
      <c r="D50" s="79" t="s">
        <v>127</v>
      </c>
      <c r="E50" s="101">
        <v>134157</v>
      </c>
      <c r="F50" s="156" t="s">
        <v>346</v>
      </c>
      <c r="G50" s="80">
        <v>600</v>
      </c>
    </row>
    <row r="51" spans="1:9" s="17" customFormat="1" ht="12.75" x14ac:dyDescent="0.2">
      <c r="A51" s="101">
        <f t="shared" si="1"/>
        <v>44</v>
      </c>
      <c r="B51" s="78" t="s">
        <v>70</v>
      </c>
      <c r="C51" s="76">
        <v>42404</v>
      </c>
      <c r="D51" s="79" t="s">
        <v>142</v>
      </c>
      <c r="E51" s="101">
        <v>134154</v>
      </c>
      <c r="F51" s="156" t="s">
        <v>346</v>
      </c>
      <c r="G51" s="80">
        <v>1328.4</v>
      </c>
    </row>
    <row r="52" spans="1:9" s="17" customFormat="1" ht="12.75" x14ac:dyDescent="0.2">
      <c r="A52" s="101">
        <f t="shared" si="1"/>
        <v>45</v>
      </c>
      <c r="B52" s="78" t="s">
        <v>103</v>
      </c>
      <c r="C52" s="76">
        <v>42404</v>
      </c>
      <c r="D52" s="79" t="s">
        <v>150</v>
      </c>
      <c r="E52" s="101">
        <v>134155</v>
      </c>
      <c r="F52" s="156" t="s">
        <v>346</v>
      </c>
      <c r="G52" s="80">
        <v>1644.3</v>
      </c>
    </row>
    <row r="53" spans="1:9" s="17" customFormat="1" ht="12.75" x14ac:dyDescent="0.2">
      <c r="A53" s="101">
        <f t="shared" si="1"/>
        <v>46</v>
      </c>
      <c r="B53" s="78" t="s">
        <v>70</v>
      </c>
      <c r="C53" s="76">
        <v>42404</v>
      </c>
      <c r="D53" s="79" t="s">
        <v>151</v>
      </c>
      <c r="E53" s="101">
        <v>134151</v>
      </c>
      <c r="F53" s="156" t="s">
        <v>346</v>
      </c>
      <c r="G53" s="80">
        <v>1764</v>
      </c>
    </row>
    <row r="54" spans="1:9" s="17" customFormat="1" ht="12.75" x14ac:dyDescent="0.2">
      <c r="A54" s="101">
        <f t="shared" si="1"/>
        <v>47</v>
      </c>
      <c r="B54" s="78" t="s">
        <v>89</v>
      </c>
      <c r="C54" s="76">
        <v>42412</v>
      </c>
      <c r="D54" s="79" t="s">
        <v>107</v>
      </c>
      <c r="E54" s="101">
        <v>134164</v>
      </c>
      <c r="F54" s="156" t="s">
        <v>346</v>
      </c>
      <c r="G54" s="80">
        <v>207.4</v>
      </c>
    </row>
    <row r="55" spans="1:9" s="17" customFormat="1" ht="12.75" x14ac:dyDescent="0.2">
      <c r="A55" s="101">
        <f t="shared" si="1"/>
        <v>48</v>
      </c>
      <c r="B55" s="78" t="s">
        <v>89</v>
      </c>
      <c r="C55" s="76">
        <v>42423</v>
      </c>
      <c r="D55" s="79" t="s">
        <v>137</v>
      </c>
      <c r="E55" s="101">
        <v>134250</v>
      </c>
      <c r="F55" s="156" t="s">
        <v>346</v>
      </c>
      <c r="G55" s="80">
        <v>820.25</v>
      </c>
    </row>
    <row r="56" spans="1:9" s="17" customFormat="1" ht="12.75" x14ac:dyDescent="0.2">
      <c r="A56" s="101">
        <f t="shared" si="1"/>
        <v>49</v>
      </c>
      <c r="B56" s="78" t="s">
        <v>24</v>
      </c>
      <c r="C56" s="76">
        <v>42424</v>
      </c>
      <c r="D56" s="79" t="s">
        <v>36</v>
      </c>
      <c r="E56" s="101">
        <v>135956</v>
      </c>
      <c r="F56" s="156" t="s">
        <v>346</v>
      </c>
      <c r="G56" s="80">
        <v>33</v>
      </c>
    </row>
    <row r="57" spans="1:9" s="17" customFormat="1" ht="12.75" x14ac:dyDescent="0.2">
      <c r="A57" s="101">
        <f t="shared" si="1"/>
        <v>50</v>
      </c>
      <c r="B57" s="78" t="s">
        <v>70</v>
      </c>
      <c r="C57" s="76">
        <v>42425</v>
      </c>
      <c r="D57" s="79" t="s">
        <v>162</v>
      </c>
      <c r="E57" s="79">
        <v>132135</v>
      </c>
      <c r="F57" s="156" t="s">
        <v>346</v>
      </c>
      <c r="G57" s="80">
        <v>6981.61</v>
      </c>
    </row>
    <row r="58" spans="1:9" s="17" customFormat="1" ht="12.75" x14ac:dyDescent="0.2">
      <c r="A58" s="101">
        <f t="shared" si="1"/>
        <v>51</v>
      </c>
      <c r="B58" s="78" t="s">
        <v>76</v>
      </c>
      <c r="C58" s="76">
        <v>42433</v>
      </c>
      <c r="D58" s="79" t="s">
        <v>77</v>
      </c>
      <c r="E58" s="101">
        <v>135957</v>
      </c>
      <c r="F58" s="156" t="s">
        <v>346</v>
      </c>
      <c r="G58" s="80">
        <v>138.55000000000001</v>
      </c>
    </row>
    <row r="59" spans="1:9" s="17" customFormat="1" ht="12.75" x14ac:dyDescent="0.2">
      <c r="A59" s="101">
        <f t="shared" si="1"/>
        <v>52</v>
      </c>
      <c r="B59" s="78" t="s">
        <v>52</v>
      </c>
      <c r="C59" s="76">
        <v>42447</v>
      </c>
      <c r="D59" s="79" t="s">
        <v>75</v>
      </c>
      <c r="E59" s="79">
        <v>135992</v>
      </c>
      <c r="F59" s="156" t="s">
        <v>346</v>
      </c>
      <c r="G59" s="80">
        <v>138.55000000000001</v>
      </c>
    </row>
    <row r="60" spans="1:9" s="17" customFormat="1" ht="12.75" x14ac:dyDescent="0.2">
      <c r="A60" s="101">
        <f t="shared" si="1"/>
        <v>53</v>
      </c>
      <c r="B60" s="78" t="s">
        <v>70</v>
      </c>
      <c r="C60" s="76">
        <v>42447</v>
      </c>
      <c r="D60" s="79" t="s">
        <v>131</v>
      </c>
      <c r="E60" s="79">
        <v>135993</v>
      </c>
      <c r="F60" s="156" t="s">
        <v>346</v>
      </c>
      <c r="G60" s="80">
        <v>752.4</v>
      </c>
    </row>
    <row r="61" spans="1:9" s="17" customFormat="1" ht="12.75" x14ac:dyDescent="0.2">
      <c r="A61" s="101">
        <f t="shared" si="1"/>
        <v>54</v>
      </c>
      <c r="B61" s="78" t="s">
        <v>185</v>
      </c>
      <c r="C61" s="76">
        <v>42469</v>
      </c>
      <c r="D61" s="79" t="s">
        <v>186</v>
      </c>
      <c r="E61" s="79" t="s">
        <v>223</v>
      </c>
      <c r="F61" s="156" t="s">
        <v>346</v>
      </c>
      <c r="G61" s="80">
        <v>189</v>
      </c>
    </row>
    <row r="62" spans="1:9" s="17" customFormat="1" ht="12.75" x14ac:dyDescent="0.2">
      <c r="A62" s="101">
        <f t="shared" si="1"/>
        <v>55</v>
      </c>
      <c r="B62" s="78" t="s">
        <v>50</v>
      </c>
      <c r="C62" s="76">
        <v>42424</v>
      </c>
      <c r="D62" s="79" t="s">
        <v>125</v>
      </c>
      <c r="E62" s="101">
        <v>135954</v>
      </c>
      <c r="F62" s="156" t="s">
        <v>346</v>
      </c>
      <c r="G62" s="80">
        <v>500</v>
      </c>
    </row>
    <row r="63" spans="1:9" s="17" customFormat="1" ht="12.75" x14ac:dyDescent="0.2">
      <c r="A63" s="101">
        <f t="shared" si="1"/>
        <v>56</v>
      </c>
      <c r="B63" s="78" t="s">
        <v>153</v>
      </c>
      <c r="C63" s="76">
        <v>42469</v>
      </c>
      <c r="D63" s="79" t="s">
        <v>178</v>
      </c>
      <c r="E63" s="79">
        <v>130365</v>
      </c>
      <c r="F63" s="156" t="s">
        <v>346</v>
      </c>
      <c r="G63" s="80">
        <v>2217.6</v>
      </c>
    </row>
    <row r="64" spans="1:9" s="17" customFormat="1" ht="12.75" x14ac:dyDescent="0.2">
      <c r="A64" s="101">
        <f t="shared" si="1"/>
        <v>57</v>
      </c>
      <c r="B64" s="78" t="s">
        <v>185</v>
      </c>
      <c r="C64" s="76">
        <v>42500</v>
      </c>
      <c r="D64" s="79" t="s">
        <v>226</v>
      </c>
      <c r="E64" s="117">
        <v>137007</v>
      </c>
      <c r="F64" s="156" t="s">
        <v>346</v>
      </c>
      <c r="G64" s="80">
        <v>200</v>
      </c>
    </row>
    <row r="65" spans="1:7" s="17" customFormat="1" ht="12.75" x14ac:dyDescent="0.2">
      <c r="A65" s="101">
        <f t="shared" si="1"/>
        <v>58</v>
      </c>
      <c r="B65" s="78" t="s">
        <v>50</v>
      </c>
      <c r="C65" s="76">
        <v>42500</v>
      </c>
      <c r="D65" s="79" t="s">
        <v>224</v>
      </c>
      <c r="E65" s="117">
        <v>137014</v>
      </c>
      <c r="F65" s="156" t="s">
        <v>346</v>
      </c>
      <c r="G65" s="80">
        <v>700</v>
      </c>
    </row>
    <row r="66" spans="1:7" s="17" customFormat="1" ht="12.75" x14ac:dyDescent="0.2">
      <c r="A66" s="101">
        <f t="shared" si="1"/>
        <v>59</v>
      </c>
      <c r="B66" s="78" t="s">
        <v>245</v>
      </c>
      <c r="C66" s="76">
        <v>42529</v>
      </c>
      <c r="D66" s="79" t="s">
        <v>246</v>
      </c>
      <c r="E66" s="79">
        <v>128437</v>
      </c>
      <c r="F66" s="156" t="s">
        <v>346</v>
      </c>
      <c r="G66" s="80">
        <v>765</v>
      </c>
    </row>
    <row r="67" spans="1:7" s="17" customFormat="1" ht="12.75" x14ac:dyDescent="0.2">
      <c r="A67" s="101">
        <f t="shared" si="1"/>
        <v>60</v>
      </c>
      <c r="B67" s="78" t="s">
        <v>70</v>
      </c>
      <c r="C67" s="76">
        <v>42529</v>
      </c>
      <c r="D67" s="79" t="s">
        <v>247</v>
      </c>
      <c r="E67" s="79">
        <v>137049</v>
      </c>
      <c r="F67" s="156" t="s">
        <v>346</v>
      </c>
      <c r="G67" s="80">
        <v>1296</v>
      </c>
    </row>
    <row r="68" spans="1:7" s="17" customFormat="1" ht="12.75" x14ac:dyDescent="0.2">
      <c r="A68" s="101">
        <f t="shared" si="1"/>
        <v>61</v>
      </c>
      <c r="B68" s="78" t="s">
        <v>89</v>
      </c>
      <c r="C68" s="76">
        <v>42541</v>
      </c>
      <c r="D68" s="79" t="s">
        <v>249</v>
      </c>
      <c r="E68" s="101">
        <v>137065</v>
      </c>
      <c r="F68" s="156" t="s">
        <v>346</v>
      </c>
      <c r="G68" s="80">
        <v>969</v>
      </c>
    </row>
    <row r="69" spans="1:7" s="17" customFormat="1" ht="12.75" x14ac:dyDescent="0.2">
      <c r="A69" s="101">
        <f t="shared" si="1"/>
        <v>62</v>
      </c>
      <c r="B69" s="78" t="s">
        <v>70</v>
      </c>
      <c r="C69" s="76">
        <v>42544</v>
      </c>
      <c r="D69" s="79" t="s">
        <v>250</v>
      </c>
      <c r="E69" s="106">
        <v>136085</v>
      </c>
      <c r="F69" s="156" t="s">
        <v>346</v>
      </c>
      <c r="G69" s="80">
        <v>588.6</v>
      </c>
    </row>
    <row r="70" spans="1:7" s="17" customFormat="1" ht="12.75" x14ac:dyDescent="0.2">
      <c r="A70" s="101">
        <f t="shared" si="1"/>
        <v>63</v>
      </c>
      <c r="B70" s="78" t="s">
        <v>70</v>
      </c>
      <c r="C70" s="76">
        <v>42549</v>
      </c>
      <c r="D70" s="79" t="s">
        <v>251</v>
      </c>
      <c r="E70" s="117">
        <v>137133</v>
      </c>
      <c r="F70" s="156" t="s">
        <v>346</v>
      </c>
      <c r="G70" s="80">
        <v>1101.5999999999999</v>
      </c>
    </row>
    <row r="71" spans="1:7" s="17" customFormat="1" ht="12.75" x14ac:dyDescent="0.2">
      <c r="A71" s="101">
        <f t="shared" si="1"/>
        <v>64</v>
      </c>
      <c r="B71" s="78" t="s">
        <v>257</v>
      </c>
      <c r="C71" s="76">
        <v>42564</v>
      </c>
      <c r="D71" s="79" t="s">
        <v>258</v>
      </c>
      <c r="E71" s="107">
        <v>137019</v>
      </c>
      <c r="F71" s="156" t="s">
        <v>346</v>
      </c>
      <c r="G71" s="80">
        <v>2754</v>
      </c>
    </row>
    <row r="72" spans="1:7" s="17" customFormat="1" ht="12.75" x14ac:dyDescent="0.2">
      <c r="A72" s="101">
        <f t="shared" si="1"/>
        <v>65</v>
      </c>
      <c r="B72" s="78" t="s">
        <v>227</v>
      </c>
      <c r="C72" s="76">
        <v>42565</v>
      </c>
      <c r="D72" s="79" t="s">
        <v>262</v>
      </c>
      <c r="E72" s="106">
        <v>136095</v>
      </c>
      <c r="F72" s="156" t="s">
        <v>346</v>
      </c>
      <c r="G72" s="80">
        <v>486.2</v>
      </c>
    </row>
    <row r="73" spans="1:7" s="17" customFormat="1" ht="12.75" x14ac:dyDescent="0.2">
      <c r="A73" s="101">
        <f t="shared" si="1"/>
        <v>66</v>
      </c>
      <c r="B73" s="78" t="s">
        <v>257</v>
      </c>
      <c r="C73" s="76">
        <v>42572</v>
      </c>
      <c r="D73" s="79" t="s">
        <v>265</v>
      </c>
      <c r="E73" s="117">
        <v>137142</v>
      </c>
      <c r="F73" s="156" t="s">
        <v>346</v>
      </c>
      <c r="G73" s="80">
        <v>756</v>
      </c>
    </row>
    <row r="74" spans="1:7" s="17" customFormat="1" ht="12.75" x14ac:dyDescent="0.2">
      <c r="A74" s="101">
        <f t="shared" ref="A74:A88" si="2">SUM(A73,1)</f>
        <v>67</v>
      </c>
      <c r="B74" s="78" t="s">
        <v>268</v>
      </c>
      <c r="C74" s="76">
        <v>42572</v>
      </c>
      <c r="D74" s="79" t="s">
        <v>269</v>
      </c>
      <c r="E74" s="101">
        <v>134209</v>
      </c>
      <c r="F74" s="156" t="s">
        <v>346</v>
      </c>
      <c r="G74" s="80">
        <v>3161</v>
      </c>
    </row>
    <row r="75" spans="1:7" s="17" customFormat="1" ht="12.75" x14ac:dyDescent="0.2">
      <c r="A75" s="101">
        <f t="shared" si="2"/>
        <v>68</v>
      </c>
      <c r="B75" s="78" t="s">
        <v>257</v>
      </c>
      <c r="C75" s="76">
        <v>42578</v>
      </c>
      <c r="D75" s="79" t="s">
        <v>278</v>
      </c>
      <c r="E75" s="106">
        <v>137088</v>
      </c>
      <c r="F75" s="156" t="s">
        <v>346</v>
      </c>
      <c r="G75" s="80">
        <v>850.5</v>
      </c>
    </row>
    <row r="76" spans="1:7" s="17" customFormat="1" ht="12.75" x14ac:dyDescent="0.2">
      <c r="A76" s="101">
        <f t="shared" si="2"/>
        <v>69</v>
      </c>
      <c r="B76" s="78" t="s">
        <v>256</v>
      </c>
      <c r="C76" s="76">
        <v>42578</v>
      </c>
      <c r="D76" s="79" t="s">
        <v>279</v>
      </c>
      <c r="E76" s="106">
        <v>137089</v>
      </c>
      <c r="F76" s="156" t="s">
        <v>346</v>
      </c>
      <c r="G76" s="80">
        <v>1749.6</v>
      </c>
    </row>
    <row r="77" spans="1:7" s="17" customFormat="1" ht="12.75" x14ac:dyDescent="0.2">
      <c r="A77" s="101">
        <f t="shared" si="2"/>
        <v>70</v>
      </c>
      <c r="B77" s="78" t="s">
        <v>158</v>
      </c>
      <c r="C77" s="76">
        <v>42580</v>
      </c>
      <c r="D77" s="79" t="s">
        <v>282</v>
      </c>
      <c r="E77" s="101">
        <v>137137</v>
      </c>
      <c r="F77" s="156" t="s">
        <v>346</v>
      </c>
      <c r="G77" s="80">
        <v>208.8</v>
      </c>
    </row>
    <row r="78" spans="1:7" s="17" customFormat="1" ht="12.75" x14ac:dyDescent="0.2">
      <c r="A78" s="101">
        <f t="shared" si="2"/>
        <v>71</v>
      </c>
      <c r="B78" s="78" t="s">
        <v>50</v>
      </c>
      <c r="C78" s="76">
        <v>42622</v>
      </c>
      <c r="D78" s="79" t="s">
        <v>307</v>
      </c>
      <c r="E78" s="119">
        <v>137831</v>
      </c>
      <c r="F78" s="156" t="s">
        <v>346</v>
      </c>
      <c r="G78" s="80">
        <v>500</v>
      </c>
    </row>
    <row r="79" spans="1:7" s="17" customFormat="1" ht="12.75" x14ac:dyDescent="0.2">
      <c r="A79" s="101">
        <f t="shared" si="2"/>
        <v>72</v>
      </c>
      <c r="B79" s="78" t="s">
        <v>308</v>
      </c>
      <c r="C79" s="76">
        <v>42622</v>
      </c>
      <c r="D79" s="79" t="s">
        <v>309</v>
      </c>
      <c r="E79" s="119" t="s">
        <v>310</v>
      </c>
      <c r="F79" s="156" t="s">
        <v>346</v>
      </c>
      <c r="G79" s="80">
        <v>61</v>
      </c>
    </row>
    <row r="80" spans="1:7" s="17" customFormat="1" ht="12.75" x14ac:dyDescent="0.2">
      <c r="A80" s="101">
        <f t="shared" si="2"/>
        <v>73</v>
      </c>
      <c r="B80" s="78" t="s">
        <v>103</v>
      </c>
      <c r="C80" s="76">
        <v>42622</v>
      </c>
      <c r="D80" s="79" t="s">
        <v>319</v>
      </c>
      <c r="E80" s="79">
        <v>133466</v>
      </c>
      <c r="F80" s="156" t="s">
        <v>346</v>
      </c>
      <c r="G80" s="80">
        <v>805.6</v>
      </c>
    </row>
    <row r="81" spans="1:9" s="17" customFormat="1" ht="12.75" x14ac:dyDescent="0.2">
      <c r="A81" s="101">
        <f t="shared" si="2"/>
        <v>74</v>
      </c>
      <c r="B81" s="78" t="s">
        <v>257</v>
      </c>
      <c r="C81" s="76">
        <v>42622</v>
      </c>
      <c r="D81" s="79" t="s">
        <v>311</v>
      </c>
      <c r="E81" s="119">
        <v>137819</v>
      </c>
      <c r="F81" s="156" t="s">
        <v>346</v>
      </c>
      <c r="G81" s="80">
        <v>3742.2</v>
      </c>
    </row>
    <row r="82" spans="1:9" s="17" customFormat="1" ht="12.75" x14ac:dyDescent="0.2">
      <c r="A82" s="101">
        <f t="shared" si="2"/>
        <v>75</v>
      </c>
      <c r="B82" s="78" t="s">
        <v>89</v>
      </c>
      <c r="C82" s="76">
        <v>42655</v>
      </c>
      <c r="D82" s="79" t="s">
        <v>347</v>
      </c>
      <c r="E82" s="79">
        <v>138419</v>
      </c>
      <c r="F82" s="156" t="s">
        <v>346</v>
      </c>
      <c r="G82" s="80">
        <v>1322.8</v>
      </c>
    </row>
    <row r="83" spans="1:9" s="17" customFormat="1" ht="12.75" x14ac:dyDescent="0.2">
      <c r="A83" s="101">
        <f t="shared" si="2"/>
        <v>76</v>
      </c>
      <c r="B83" s="78" t="s">
        <v>103</v>
      </c>
      <c r="C83" s="76">
        <v>42669</v>
      </c>
      <c r="D83" s="79" t="s">
        <v>351</v>
      </c>
      <c r="E83" s="101">
        <v>138473</v>
      </c>
      <c r="F83" s="156" t="s">
        <v>346</v>
      </c>
      <c r="G83" s="80">
        <v>1449</v>
      </c>
    </row>
    <row r="84" spans="1:9" s="17" customFormat="1" ht="12.75" x14ac:dyDescent="0.2">
      <c r="A84" s="101">
        <f t="shared" si="2"/>
        <v>77</v>
      </c>
      <c r="B84" s="78" t="s">
        <v>158</v>
      </c>
      <c r="C84" s="76">
        <v>42655</v>
      </c>
      <c r="D84" s="79" t="s">
        <v>348</v>
      </c>
      <c r="E84" s="119">
        <v>137816</v>
      </c>
      <c r="F84" s="156" t="s">
        <v>346</v>
      </c>
      <c r="G84" s="80">
        <v>2640</v>
      </c>
    </row>
    <row r="85" spans="1:9" s="17" customFormat="1" ht="12.75" x14ac:dyDescent="0.2">
      <c r="A85" s="101">
        <f t="shared" si="2"/>
        <v>78</v>
      </c>
      <c r="B85" s="78" t="s">
        <v>256</v>
      </c>
      <c r="C85" s="76">
        <v>42660</v>
      </c>
      <c r="D85" s="79" t="s">
        <v>349</v>
      </c>
      <c r="E85" s="79">
        <v>134289</v>
      </c>
      <c r="F85" s="156" t="s">
        <v>346</v>
      </c>
      <c r="G85" s="80">
        <v>126</v>
      </c>
    </row>
    <row r="86" spans="1:9" s="17" customFormat="1" ht="12.75" x14ac:dyDescent="0.2">
      <c r="A86" s="101">
        <f t="shared" si="2"/>
        <v>79</v>
      </c>
      <c r="B86" s="78" t="s">
        <v>70</v>
      </c>
      <c r="C86" s="76">
        <v>42660</v>
      </c>
      <c r="D86" s="79" t="s">
        <v>350</v>
      </c>
      <c r="E86" s="101">
        <v>134290</v>
      </c>
      <c r="F86" s="156" t="s">
        <v>346</v>
      </c>
      <c r="G86" s="80">
        <v>810</v>
      </c>
    </row>
    <row r="87" spans="1:9" s="190" customFormat="1" ht="12.75" x14ac:dyDescent="0.2">
      <c r="A87" s="101">
        <f t="shared" si="2"/>
        <v>80</v>
      </c>
      <c r="B87" s="78" t="s">
        <v>185</v>
      </c>
      <c r="C87" s="76">
        <v>42664</v>
      </c>
      <c r="D87" s="79" t="s">
        <v>393</v>
      </c>
      <c r="E87" s="79"/>
      <c r="F87" s="156" t="s">
        <v>346</v>
      </c>
      <c r="G87" s="80">
        <v>100</v>
      </c>
    </row>
    <row r="88" spans="1:9" s="190" customFormat="1" ht="12.75" x14ac:dyDescent="0.2">
      <c r="A88" s="101">
        <f t="shared" si="2"/>
        <v>81</v>
      </c>
      <c r="B88" s="78" t="s">
        <v>390</v>
      </c>
      <c r="C88" s="76">
        <v>42667</v>
      </c>
      <c r="D88" s="79" t="s">
        <v>389</v>
      </c>
      <c r="E88" s="79">
        <v>137828</v>
      </c>
      <c r="F88" s="156" t="s">
        <v>346</v>
      </c>
      <c r="G88" s="80">
        <v>18</v>
      </c>
      <c r="H88" s="192">
        <f>SUM(G47:G88)</f>
        <v>45090.469999999994</v>
      </c>
      <c r="I88" s="190">
        <v>2016</v>
      </c>
    </row>
    <row r="89" spans="1:9" ht="15.75" thickBot="1" x14ac:dyDescent="0.3">
      <c r="A89" s="42"/>
      <c r="B89" s="81" t="s">
        <v>163</v>
      </c>
      <c r="C89" s="42"/>
      <c r="D89" s="42"/>
      <c r="E89" s="42"/>
      <c r="F89" s="42"/>
      <c r="G89" s="82">
        <f>SUM(G8:G88)</f>
        <v>68101.72</v>
      </c>
      <c r="H89" s="222">
        <f>SUM(H88,H46,H20,H11)</f>
        <v>68101.719999999987</v>
      </c>
    </row>
    <row r="90" spans="1:9" ht="15.75" thickTop="1" x14ac:dyDescent="0.25">
      <c r="A90" s="17"/>
      <c r="B90" s="17"/>
      <c r="C90" s="17"/>
      <c r="D90" s="17"/>
      <c r="E90" s="17"/>
      <c r="F90" s="17"/>
      <c r="G90" s="17"/>
    </row>
    <row r="91" spans="1:9" x14ac:dyDescent="0.25">
      <c r="A91" s="26" t="s">
        <v>473</v>
      </c>
      <c r="B91" s="17"/>
      <c r="C91" s="17"/>
      <c r="D91" s="17"/>
      <c r="E91" s="17"/>
      <c r="F91" s="17"/>
      <c r="G91" s="17"/>
    </row>
    <row r="92" spans="1:9" x14ac:dyDescent="0.25">
      <c r="A92" s="17"/>
      <c r="B92" s="17"/>
      <c r="C92" s="17"/>
      <c r="D92" s="17"/>
      <c r="E92" s="17"/>
      <c r="F92" s="17"/>
      <c r="G92" s="17"/>
    </row>
    <row r="93" spans="1:9" s="16" customFormat="1" ht="14.25" x14ac:dyDescent="0.2">
      <c r="A93" s="43" t="s">
        <v>166</v>
      </c>
      <c r="B93" s="43" t="s">
        <v>168</v>
      </c>
      <c r="C93" s="43" t="s">
        <v>167</v>
      </c>
      <c r="D93" s="43" t="s">
        <v>14</v>
      </c>
      <c r="E93" s="44" t="s">
        <v>169</v>
      </c>
      <c r="F93" s="44" t="s">
        <v>15</v>
      </c>
      <c r="G93" s="44" t="s">
        <v>163</v>
      </c>
    </row>
    <row r="94" spans="1:9" s="16" customFormat="1" ht="14.25" x14ac:dyDescent="0.2">
      <c r="A94" s="157">
        <v>1</v>
      </c>
      <c r="B94" s="105" t="s">
        <v>321</v>
      </c>
      <c r="C94" s="158">
        <v>41130</v>
      </c>
      <c r="D94" s="157">
        <v>113419</v>
      </c>
      <c r="E94" s="159">
        <v>9301400</v>
      </c>
      <c r="F94" s="11" t="s">
        <v>19</v>
      </c>
      <c r="G94" s="160">
        <v>210</v>
      </c>
    </row>
    <row r="95" spans="1:9" s="16" customFormat="1" ht="15" customHeight="1" x14ac:dyDescent="0.2">
      <c r="A95" s="157">
        <f>SUM(A94,1)</f>
        <v>2</v>
      </c>
      <c r="B95" s="105" t="s">
        <v>322</v>
      </c>
      <c r="C95" s="220">
        <v>41174</v>
      </c>
      <c r="D95" s="173">
        <v>128358</v>
      </c>
      <c r="E95" s="162">
        <v>9359600</v>
      </c>
      <c r="F95" s="11" t="s">
        <v>19</v>
      </c>
      <c r="G95" s="163">
        <v>180</v>
      </c>
      <c r="H95" s="256">
        <f>SUM(G94:G95)</f>
        <v>390</v>
      </c>
      <c r="I95" s="16">
        <v>2012</v>
      </c>
    </row>
    <row r="96" spans="1:9" s="17" customFormat="1" ht="12.75" x14ac:dyDescent="0.2">
      <c r="A96" s="157">
        <f t="shared" ref="A96:A159" si="3">SUM(A95,1)</f>
        <v>3</v>
      </c>
      <c r="B96" s="105" t="s">
        <v>330</v>
      </c>
      <c r="C96" s="114">
        <v>41983</v>
      </c>
      <c r="D96" s="173">
        <v>129470</v>
      </c>
      <c r="E96" s="162">
        <v>5450666</v>
      </c>
      <c r="F96" s="11" t="s">
        <v>19</v>
      </c>
      <c r="G96" s="163">
        <v>1814.4</v>
      </c>
      <c r="I96" s="219"/>
    </row>
    <row r="97" spans="1:9" s="17" customFormat="1" ht="12.75" x14ac:dyDescent="0.2">
      <c r="A97" s="157">
        <f t="shared" si="3"/>
        <v>4</v>
      </c>
      <c r="B97" s="105" t="s">
        <v>330</v>
      </c>
      <c r="C97" s="114">
        <v>41673</v>
      </c>
      <c r="D97" s="173">
        <v>126146</v>
      </c>
      <c r="E97" s="162">
        <v>9364400</v>
      </c>
      <c r="F97" s="11" t="s">
        <v>19</v>
      </c>
      <c r="G97" s="163">
        <v>675</v>
      </c>
    </row>
    <row r="98" spans="1:9" s="17" customFormat="1" ht="12.75" x14ac:dyDescent="0.2">
      <c r="A98" s="157">
        <f t="shared" si="3"/>
        <v>5</v>
      </c>
      <c r="B98" s="105" t="s">
        <v>330</v>
      </c>
      <c r="C98" s="114">
        <v>41904</v>
      </c>
      <c r="D98" s="173">
        <v>128351</v>
      </c>
      <c r="E98" s="162"/>
      <c r="F98" s="11" t="s">
        <v>19</v>
      </c>
      <c r="G98" s="163">
        <v>1142.4000000000001</v>
      </c>
    </row>
    <row r="99" spans="1:9" s="17" customFormat="1" ht="12.75" x14ac:dyDescent="0.2">
      <c r="A99" s="157">
        <f t="shared" si="3"/>
        <v>6</v>
      </c>
      <c r="B99" s="105" t="s">
        <v>331</v>
      </c>
      <c r="C99" s="114">
        <v>41967</v>
      </c>
      <c r="D99" s="79">
        <v>129425</v>
      </c>
      <c r="E99" s="101">
        <v>9419900</v>
      </c>
      <c r="F99" s="11" t="s">
        <v>19</v>
      </c>
      <c r="G99" s="13">
        <v>931</v>
      </c>
    </row>
    <row r="100" spans="1:9" s="17" customFormat="1" ht="12.75" x14ac:dyDescent="0.2">
      <c r="A100" s="157">
        <f t="shared" si="3"/>
        <v>7</v>
      </c>
      <c r="B100" s="105" t="s">
        <v>331</v>
      </c>
      <c r="C100" s="114">
        <v>41892</v>
      </c>
      <c r="D100" s="173">
        <v>133468</v>
      </c>
      <c r="E100" s="162">
        <v>9419900</v>
      </c>
      <c r="F100" s="11" t="s">
        <v>19</v>
      </c>
      <c r="G100" s="163">
        <v>510</v>
      </c>
    </row>
    <row r="101" spans="1:9" s="17" customFormat="1" ht="12.75" x14ac:dyDescent="0.2">
      <c r="A101" s="157">
        <f t="shared" si="3"/>
        <v>8</v>
      </c>
      <c r="B101" s="166" t="s">
        <v>331</v>
      </c>
      <c r="C101" s="174">
        <v>41988</v>
      </c>
      <c r="D101" s="175">
        <v>129477</v>
      </c>
      <c r="E101" s="176"/>
      <c r="F101" s="11" t="s">
        <v>19</v>
      </c>
      <c r="G101" s="177">
        <v>1588.65</v>
      </c>
      <c r="H101" s="223">
        <f>SUM(G96:G101)</f>
        <v>6661.4500000000007</v>
      </c>
      <c r="I101" s="17">
        <v>2014</v>
      </c>
    </row>
    <row r="102" spans="1:9" s="17" customFormat="1" ht="12.75" x14ac:dyDescent="0.2">
      <c r="A102" s="157">
        <f t="shared" si="3"/>
        <v>9</v>
      </c>
      <c r="B102" s="11" t="s">
        <v>336</v>
      </c>
      <c r="C102" s="114">
        <v>42128</v>
      </c>
      <c r="D102" s="178">
        <v>132705</v>
      </c>
      <c r="E102" s="14">
        <v>9437501</v>
      </c>
      <c r="F102" s="11" t="s">
        <v>19</v>
      </c>
      <c r="G102" s="13">
        <v>754.8</v>
      </c>
      <c r="I102" s="219"/>
    </row>
    <row r="103" spans="1:9" s="17" customFormat="1" ht="12.75" x14ac:dyDescent="0.2">
      <c r="A103" s="157">
        <f t="shared" si="3"/>
        <v>10</v>
      </c>
      <c r="B103" s="105" t="s">
        <v>330</v>
      </c>
      <c r="C103" s="114">
        <v>42026</v>
      </c>
      <c r="D103" s="79">
        <v>129376</v>
      </c>
      <c r="E103" s="101">
        <v>5450666</v>
      </c>
      <c r="F103" s="11" t="s">
        <v>19</v>
      </c>
      <c r="G103" s="13">
        <v>2248</v>
      </c>
    </row>
    <row r="104" spans="1:9" s="17" customFormat="1" ht="12.75" x14ac:dyDescent="0.2">
      <c r="A104" s="157">
        <f t="shared" si="3"/>
        <v>11</v>
      </c>
      <c r="B104" s="105" t="s">
        <v>330</v>
      </c>
      <c r="C104" s="114">
        <v>42026</v>
      </c>
      <c r="D104" s="79">
        <v>129375</v>
      </c>
      <c r="E104" s="101">
        <v>545066</v>
      </c>
      <c r="F104" s="11" t="s">
        <v>19</v>
      </c>
      <c r="G104" s="13">
        <v>4825.8</v>
      </c>
    </row>
    <row r="105" spans="1:9" s="17" customFormat="1" ht="12.75" x14ac:dyDescent="0.2">
      <c r="A105" s="157">
        <f t="shared" si="3"/>
        <v>12</v>
      </c>
      <c r="B105" s="105" t="s">
        <v>330</v>
      </c>
      <c r="C105" s="114">
        <v>42067</v>
      </c>
      <c r="D105" s="79">
        <v>130288</v>
      </c>
      <c r="E105" s="101">
        <v>63536</v>
      </c>
      <c r="F105" s="11" t="s">
        <v>19</v>
      </c>
      <c r="G105" s="13">
        <v>3141.6</v>
      </c>
    </row>
    <row r="106" spans="1:9" s="17" customFormat="1" ht="12.75" x14ac:dyDescent="0.2">
      <c r="A106" s="157">
        <f t="shared" si="3"/>
        <v>13</v>
      </c>
      <c r="B106" s="11" t="s">
        <v>337</v>
      </c>
      <c r="C106" s="114">
        <v>42010</v>
      </c>
      <c r="D106" s="79">
        <v>129500</v>
      </c>
      <c r="E106" s="101">
        <v>9419900</v>
      </c>
      <c r="F106" s="11" t="s">
        <v>19</v>
      </c>
      <c r="G106" s="13">
        <v>1315.8</v>
      </c>
    </row>
    <row r="107" spans="1:9" s="17" customFormat="1" ht="12.75" x14ac:dyDescent="0.2">
      <c r="A107" s="157">
        <f t="shared" si="3"/>
        <v>14</v>
      </c>
      <c r="B107" s="11" t="s">
        <v>337</v>
      </c>
      <c r="C107" s="114">
        <v>42269</v>
      </c>
      <c r="D107" s="178">
        <v>132733</v>
      </c>
      <c r="E107" s="14">
        <v>9440300</v>
      </c>
      <c r="F107" s="11" t="s">
        <v>19</v>
      </c>
      <c r="G107" s="13">
        <v>3128.3</v>
      </c>
    </row>
    <row r="108" spans="1:9" s="17" customFormat="1" ht="12.75" x14ac:dyDescent="0.2">
      <c r="A108" s="157">
        <f t="shared" si="3"/>
        <v>15</v>
      </c>
      <c r="B108" s="11" t="s">
        <v>337</v>
      </c>
      <c r="C108" s="114">
        <v>42332</v>
      </c>
      <c r="D108" s="178">
        <v>132821</v>
      </c>
      <c r="E108" s="14">
        <v>9440300</v>
      </c>
      <c r="F108" s="11" t="s">
        <v>19</v>
      </c>
      <c r="G108" s="13">
        <v>573.29999999999995</v>
      </c>
    </row>
    <row r="109" spans="1:9" s="17" customFormat="1" ht="12.75" x14ac:dyDescent="0.2">
      <c r="A109" s="157">
        <f t="shared" si="3"/>
        <v>16</v>
      </c>
      <c r="B109" s="11" t="s">
        <v>339</v>
      </c>
      <c r="C109" s="114">
        <v>42031</v>
      </c>
      <c r="D109" s="79">
        <v>129387</v>
      </c>
      <c r="E109" s="101">
        <v>1524209</v>
      </c>
      <c r="F109" s="11" t="s">
        <v>19</v>
      </c>
      <c r="G109" s="13">
        <v>302.39999999999998</v>
      </c>
    </row>
    <row r="110" spans="1:9" s="17" customFormat="1" ht="12.75" x14ac:dyDescent="0.2">
      <c r="A110" s="157">
        <f t="shared" si="3"/>
        <v>17</v>
      </c>
      <c r="B110" s="11" t="s">
        <v>339</v>
      </c>
      <c r="C110" s="114">
        <v>42031</v>
      </c>
      <c r="D110" s="79">
        <v>129397</v>
      </c>
      <c r="E110" s="101">
        <v>5524205</v>
      </c>
      <c r="F110" s="11" t="s">
        <v>19</v>
      </c>
      <c r="G110" s="13">
        <v>2391.0500000000002</v>
      </c>
    </row>
    <row r="111" spans="1:9" s="17" customFormat="1" ht="12.75" x14ac:dyDescent="0.2">
      <c r="A111" s="157">
        <f t="shared" si="3"/>
        <v>18</v>
      </c>
      <c r="B111" s="11" t="s">
        <v>339</v>
      </c>
      <c r="C111" s="114">
        <v>42231</v>
      </c>
      <c r="D111" s="178">
        <v>132138</v>
      </c>
      <c r="E111" s="14">
        <v>5524208</v>
      </c>
      <c r="F111" s="11" t="s">
        <v>19</v>
      </c>
      <c r="G111" s="13">
        <v>680</v>
      </c>
      <c r="H111" s="223">
        <f>SUM(G102:G111)</f>
        <v>19361.05</v>
      </c>
      <c r="I111" s="17">
        <v>2015</v>
      </c>
    </row>
    <row r="112" spans="1:9" s="16" customFormat="1" ht="14.25" x14ac:dyDescent="0.2">
      <c r="A112" s="157">
        <f t="shared" si="3"/>
        <v>19</v>
      </c>
      <c r="B112" s="78" t="s">
        <v>399</v>
      </c>
      <c r="C112" s="207">
        <v>42431</v>
      </c>
      <c r="D112" s="12">
        <v>134241</v>
      </c>
      <c r="E112" s="14">
        <v>9440300</v>
      </c>
      <c r="F112" s="11" t="s">
        <v>19</v>
      </c>
      <c r="G112" s="13">
        <v>182.7</v>
      </c>
      <c r="H112" s="205"/>
      <c r="I112" s="205"/>
    </row>
    <row r="113" spans="1:8" s="18" customFormat="1" ht="14.25" x14ac:dyDescent="0.2">
      <c r="A113" s="157">
        <f t="shared" si="3"/>
        <v>20</v>
      </c>
      <c r="B113" s="196" t="s">
        <v>405</v>
      </c>
      <c r="C113" s="208">
        <v>42436</v>
      </c>
      <c r="D113" s="106">
        <v>136018</v>
      </c>
      <c r="E113" s="209"/>
      <c r="F113" s="11" t="s">
        <v>19</v>
      </c>
      <c r="G113" s="197">
        <v>294</v>
      </c>
      <c r="H113" s="205"/>
    </row>
    <row r="114" spans="1:8" s="18" customFormat="1" ht="14.25" x14ac:dyDescent="0.2">
      <c r="A114" s="157">
        <f t="shared" si="3"/>
        <v>21</v>
      </c>
      <c r="B114" s="196" t="s">
        <v>407</v>
      </c>
      <c r="C114" s="208">
        <v>42437</v>
      </c>
      <c r="D114" s="106">
        <v>136020</v>
      </c>
      <c r="E114" s="209">
        <v>5450742</v>
      </c>
      <c r="F114" s="11" t="s">
        <v>19</v>
      </c>
      <c r="G114" s="197">
        <v>328</v>
      </c>
      <c r="H114" s="205"/>
    </row>
    <row r="115" spans="1:8" s="18" customFormat="1" ht="14.25" x14ac:dyDescent="0.2">
      <c r="A115" s="157">
        <f t="shared" si="3"/>
        <v>22</v>
      </c>
      <c r="B115" s="196" t="s">
        <v>408</v>
      </c>
      <c r="C115" s="208">
        <v>42437</v>
      </c>
      <c r="D115" s="106">
        <v>136023</v>
      </c>
      <c r="E115" s="209">
        <v>9443000</v>
      </c>
      <c r="F115" s="11" t="s">
        <v>19</v>
      </c>
      <c r="G115" s="197">
        <v>84</v>
      </c>
      <c r="H115" s="205"/>
    </row>
    <row r="116" spans="1:8" s="16" customFormat="1" ht="14.25" x14ac:dyDescent="0.2">
      <c r="A116" s="157">
        <f t="shared" si="3"/>
        <v>23</v>
      </c>
      <c r="B116" s="11" t="s">
        <v>410</v>
      </c>
      <c r="C116" s="207">
        <v>42450</v>
      </c>
      <c r="D116" s="12"/>
      <c r="E116" s="101">
        <v>5524203</v>
      </c>
      <c r="F116" s="11" t="s">
        <v>19</v>
      </c>
      <c r="G116" s="13">
        <v>972</v>
      </c>
      <c r="H116" s="205"/>
    </row>
    <row r="117" spans="1:8" s="16" customFormat="1" ht="14.25" x14ac:dyDescent="0.2">
      <c r="A117" s="157">
        <f t="shared" si="3"/>
        <v>24</v>
      </c>
      <c r="B117" s="11" t="s">
        <v>412</v>
      </c>
      <c r="C117" s="207">
        <v>42465</v>
      </c>
      <c r="D117" s="101">
        <v>136077</v>
      </c>
      <c r="E117" s="101">
        <v>5524239</v>
      </c>
      <c r="F117" s="11" t="s">
        <v>19</v>
      </c>
      <c r="G117" s="115">
        <v>194.4</v>
      </c>
      <c r="H117" s="205"/>
    </row>
    <row r="118" spans="1:8" s="16" customFormat="1" ht="14.25" x14ac:dyDescent="0.2">
      <c r="A118" s="157">
        <f t="shared" si="3"/>
        <v>25</v>
      </c>
      <c r="B118" s="11" t="s">
        <v>413</v>
      </c>
      <c r="C118" s="207">
        <v>42465</v>
      </c>
      <c r="D118" s="101">
        <v>136076</v>
      </c>
      <c r="E118" s="117">
        <v>5524239</v>
      </c>
      <c r="F118" s="11" t="s">
        <v>19</v>
      </c>
      <c r="G118" s="115">
        <v>180</v>
      </c>
      <c r="H118" s="205"/>
    </row>
    <row r="119" spans="1:8" s="16" customFormat="1" ht="14.25" x14ac:dyDescent="0.2">
      <c r="A119" s="157">
        <f t="shared" si="3"/>
        <v>26</v>
      </c>
      <c r="B119" s="11" t="s">
        <v>414</v>
      </c>
      <c r="C119" s="207">
        <v>42465</v>
      </c>
      <c r="D119" s="101">
        <v>136079</v>
      </c>
      <c r="E119" s="117">
        <v>10307</v>
      </c>
      <c r="F119" s="11" t="s">
        <v>19</v>
      </c>
      <c r="G119" s="115">
        <v>1092</v>
      </c>
      <c r="H119" s="205"/>
    </row>
    <row r="120" spans="1:8" s="16" customFormat="1" ht="14.25" x14ac:dyDescent="0.2">
      <c r="A120" s="157">
        <f t="shared" si="3"/>
        <v>27</v>
      </c>
      <c r="B120" s="15" t="s">
        <v>415</v>
      </c>
      <c r="C120" s="202">
        <v>42475</v>
      </c>
      <c r="D120" s="117">
        <v>137008</v>
      </c>
      <c r="E120" s="117">
        <v>5450785</v>
      </c>
      <c r="F120" s="11" t="s">
        <v>19</v>
      </c>
      <c r="G120" s="118">
        <v>1267.2</v>
      </c>
      <c r="H120" s="205"/>
    </row>
    <row r="121" spans="1:8" s="16" customFormat="1" ht="14.25" x14ac:dyDescent="0.2">
      <c r="A121" s="157">
        <f t="shared" si="3"/>
        <v>28</v>
      </c>
      <c r="B121" s="15" t="s">
        <v>414</v>
      </c>
      <c r="C121" s="202">
        <v>42474</v>
      </c>
      <c r="D121" s="117">
        <v>136086</v>
      </c>
      <c r="E121" s="117">
        <v>10307</v>
      </c>
      <c r="F121" s="11" t="s">
        <v>19</v>
      </c>
      <c r="G121" s="118">
        <v>163.80000000000001</v>
      </c>
      <c r="H121" s="205"/>
    </row>
    <row r="122" spans="1:8" s="16" customFormat="1" ht="14.25" x14ac:dyDescent="0.2">
      <c r="A122" s="157">
        <f t="shared" si="3"/>
        <v>29</v>
      </c>
      <c r="B122" s="15" t="s">
        <v>416</v>
      </c>
      <c r="C122" s="202">
        <v>42474</v>
      </c>
      <c r="D122" s="117">
        <v>137003</v>
      </c>
      <c r="E122" s="117">
        <v>5531600</v>
      </c>
      <c r="F122" s="11" t="s">
        <v>19</v>
      </c>
      <c r="G122" s="118">
        <v>172.2</v>
      </c>
      <c r="H122" s="205"/>
    </row>
    <row r="123" spans="1:8" s="16" customFormat="1" ht="25.5" x14ac:dyDescent="0.2">
      <c r="A123" s="157">
        <f t="shared" si="3"/>
        <v>30</v>
      </c>
      <c r="B123" s="15" t="s">
        <v>400</v>
      </c>
      <c r="C123" s="202">
        <v>42474</v>
      </c>
      <c r="D123" s="119" t="s">
        <v>417</v>
      </c>
      <c r="E123" s="117">
        <v>9441600</v>
      </c>
      <c r="F123" s="11" t="s">
        <v>19</v>
      </c>
      <c r="G123" s="118">
        <v>341</v>
      </c>
      <c r="H123" s="205"/>
    </row>
    <row r="124" spans="1:8" s="16" customFormat="1" ht="14.25" x14ac:dyDescent="0.2">
      <c r="A124" s="157">
        <f t="shared" si="3"/>
        <v>31</v>
      </c>
      <c r="B124" s="15" t="s">
        <v>414</v>
      </c>
      <c r="C124" s="202">
        <v>42493</v>
      </c>
      <c r="D124" s="119">
        <v>137048</v>
      </c>
      <c r="E124" s="117">
        <v>10307</v>
      </c>
      <c r="F124" s="11" t="s">
        <v>19</v>
      </c>
      <c r="G124" s="118">
        <v>611.79999999999995</v>
      </c>
      <c r="H124" s="205"/>
    </row>
    <row r="125" spans="1:8" s="16" customFormat="1" ht="14.25" x14ac:dyDescent="0.2">
      <c r="A125" s="157">
        <f t="shared" si="3"/>
        <v>32</v>
      </c>
      <c r="B125" s="15" t="s">
        <v>415</v>
      </c>
      <c r="C125" s="202">
        <v>42493</v>
      </c>
      <c r="D125" s="119">
        <v>137044</v>
      </c>
      <c r="E125" s="117">
        <v>5451785</v>
      </c>
      <c r="F125" s="11" t="s">
        <v>19</v>
      </c>
      <c r="G125" s="118">
        <v>712.8</v>
      </c>
      <c r="H125" s="205"/>
    </row>
    <row r="126" spans="1:8" s="16" customFormat="1" ht="14.25" x14ac:dyDescent="0.2">
      <c r="A126" s="157">
        <f t="shared" si="3"/>
        <v>33</v>
      </c>
      <c r="B126" s="15" t="s">
        <v>420</v>
      </c>
      <c r="C126" s="202">
        <v>42493</v>
      </c>
      <c r="D126" s="119">
        <v>137050</v>
      </c>
      <c r="E126" s="117">
        <v>5524793</v>
      </c>
      <c r="F126" s="11" t="s">
        <v>19</v>
      </c>
      <c r="G126" s="118">
        <v>1233.9000000000001</v>
      </c>
      <c r="H126" s="205"/>
    </row>
    <row r="127" spans="1:8" s="16" customFormat="1" ht="14.25" x14ac:dyDescent="0.2">
      <c r="A127" s="157">
        <f t="shared" si="3"/>
        <v>34</v>
      </c>
      <c r="B127" s="15" t="s">
        <v>421</v>
      </c>
      <c r="C127" s="202">
        <v>42493</v>
      </c>
      <c r="D127" s="119">
        <v>137105</v>
      </c>
      <c r="E127" s="117">
        <v>9434500</v>
      </c>
      <c r="F127" s="11" t="s">
        <v>19</v>
      </c>
      <c r="G127" s="118">
        <v>253</v>
      </c>
      <c r="H127" s="205"/>
    </row>
    <row r="128" spans="1:8" s="16" customFormat="1" ht="14.25" x14ac:dyDescent="0.2">
      <c r="A128" s="157">
        <f t="shared" si="3"/>
        <v>35</v>
      </c>
      <c r="B128" s="11" t="s">
        <v>413</v>
      </c>
      <c r="C128" s="202">
        <v>42515</v>
      </c>
      <c r="D128" s="101">
        <v>137123</v>
      </c>
      <c r="E128" s="101">
        <v>5542439</v>
      </c>
      <c r="F128" s="11" t="s">
        <v>19</v>
      </c>
      <c r="G128" s="115">
        <v>3504.6</v>
      </c>
      <c r="H128" s="205"/>
    </row>
    <row r="129" spans="1:8" s="16" customFormat="1" ht="14.25" x14ac:dyDescent="0.2">
      <c r="A129" s="157">
        <f t="shared" si="3"/>
        <v>36</v>
      </c>
      <c r="B129" s="15" t="s">
        <v>420</v>
      </c>
      <c r="C129" s="202">
        <v>42515</v>
      </c>
      <c r="D129" s="117">
        <v>137121</v>
      </c>
      <c r="E129" s="117">
        <v>5524793</v>
      </c>
      <c r="F129" s="11" t="s">
        <v>19</v>
      </c>
      <c r="G129" s="118">
        <v>1258.2</v>
      </c>
      <c r="H129" s="205"/>
    </row>
    <row r="130" spans="1:8" s="16" customFormat="1" ht="14.25" x14ac:dyDescent="0.2">
      <c r="A130" s="157">
        <f t="shared" si="3"/>
        <v>37</v>
      </c>
      <c r="B130" s="11" t="s">
        <v>428</v>
      </c>
      <c r="C130" s="202">
        <v>42515</v>
      </c>
      <c r="D130" s="101">
        <v>137129</v>
      </c>
      <c r="E130" s="101">
        <v>5524638</v>
      </c>
      <c r="F130" s="11" t="s">
        <v>19</v>
      </c>
      <c r="G130" s="115">
        <v>78.400000000000006</v>
      </c>
      <c r="H130" s="205"/>
    </row>
    <row r="131" spans="1:8" s="16" customFormat="1" ht="14.25" x14ac:dyDescent="0.2">
      <c r="A131" s="157">
        <f t="shared" si="3"/>
        <v>38</v>
      </c>
      <c r="B131" s="11" t="s">
        <v>429</v>
      </c>
      <c r="C131" s="207">
        <v>42517</v>
      </c>
      <c r="D131" s="101">
        <v>137139</v>
      </c>
      <c r="E131" s="101">
        <v>5524571</v>
      </c>
      <c r="F131" s="11" t="s">
        <v>19</v>
      </c>
      <c r="G131" s="115">
        <v>302.39999999999998</v>
      </c>
      <c r="H131" s="205"/>
    </row>
    <row r="132" spans="1:8" s="16" customFormat="1" ht="14.25" x14ac:dyDescent="0.2">
      <c r="A132" s="157">
        <f t="shared" si="3"/>
        <v>39</v>
      </c>
      <c r="B132" s="11" t="s">
        <v>413</v>
      </c>
      <c r="C132" s="207">
        <v>42517</v>
      </c>
      <c r="D132" s="101">
        <v>137138</v>
      </c>
      <c r="E132" s="101">
        <v>5524239</v>
      </c>
      <c r="F132" s="11" t="s">
        <v>19</v>
      </c>
      <c r="G132" s="115">
        <v>360</v>
      </c>
      <c r="H132" s="205"/>
    </row>
    <row r="133" spans="1:8" s="16" customFormat="1" ht="14.25" x14ac:dyDescent="0.2">
      <c r="A133" s="157">
        <f t="shared" si="3"/>
        <v>40</v>
      </c>
      <c r="B133" s="11" t="s">
        <v>430</v>
      </c>
      <c r="C133" s="207">
        <v>42517</v>
      </c>
      <c r="D133" s="101">
        <v>137136</v>
      </c>
      <c r="E133" s="101">
        <v>6371400</v>
      </c>
      <c r="F133" s="11" t="s">
        <v>19</v>
      </c>
      <c r="G133" s="115">
        <v>194.4</v>
      </c>
      <c r="H133" s="205"/>
    </row>
    <row r="134" spans="1:8" s="16" customFormat="1" ht="14.25" x14ac:dyDescent="0.2">
      <c r="A134" s="157">
        <f t="shared" si="3"/>
        <v>41</v>
      </c>
      <c r="B134" s="11" t="s">
        <v>432</v>
      </c>
      <c r="C134" s="207">
        <v>42522</v>
      </c>
      <c r="D134" s="101">
        <v>137063</v>
      </c>
      <c r="E134" s="101">
        <v>5524754</v>
      </c>
      <c r="F134" s="11" t="s">
        <v>19</v>
      </c>
      <c r="G134" s="115">
        <v>1998</v>
      </c>
      <c r="H134" s="205"/>
    </row>
    <row r="135" spans="1:8" s="16" customFormat="1" ht="14.25" x14ac:dyDescent="0.2">
      <c r="A135" s="157">
        <f t="shared" si="3"/>
        <v>42</v>
      </c>
      <c r="B135" s="11" t="s">
        <v>414</v>
      </c>
      <c r="C135" s="207">
        <v>42565</v>
      </c>
      <c r="D135" s="101">
        <v>137769</v>
      </c>
      <c r="E135" s="101">
        <v>10307</v>
      </c>
      <c r="F135" s="11" t="s">
        <v>19</v>
      </c>
      <c r="G135" s="115">
        <v>595</v>
      </c>
      <c r="H135" s="205"/>
    </row>
    <row r="136" spans="1:8" s="16" customFormat="1" ht="14.25" x14ac:dyDescent="0.2">
      <c r="A136" s="157">
        <f t="shared" si="3"/>
        <v>43</v>
      </c>
      <c r="B136" s="11" t="s">
        <v>431</v>
      </c>
      <c r="C136" s="207">
        <v>42565</v>
      </c>
      <c r="D136" s="101">
        <v>137773</v>
      </c>
      <c r="E136" s="101">
        <v>9476100</v>
      </c>
      <c r="F136" s="11" t="s">
        <v>19</v>
      </c>
      <c r="G136" s="115">
        <v>468</v>
      </c>
      <c r="H136" s="205"/>
    </row>
    <row r="137" spans="1:8" s="16" customFormat="1" ht="14.25" x14ac:dyDescent="0.2">
      <c r="A137" s="157">
        <f t="shared" si="3"/>
        <v>44</v>
      </c>
      <c r="B137" s="11" t="s">
        <v>436</v>
      </c>
      <c r="C137" s="207">
        <v>42565</v>
      </c>
      <c r="D137" s="101">
        <v>137765</v>
      </c>
      <c r="E137" s="101">
        <v>5526407</v>
      </c>
      <c r="F137" s="11" t="s">
        <v>19</v>
      </c>
      <c r="G137" s="115">
        <v>1897.2</v>
      </c>
      <c r="H137" s="205"/>
    </row>
    <row r="138" spans="1:8" s="16" customFormat="1" ht="14.25" x14ac:dyDescent="0.2">
      <c r="A138" s="157">
        <f t="shared" si="3"/>
        <v>45</v>
      </c>
      <c r="B138" s="11" t="s">
        <v>437</v>
      </c>
      <c r="C138" s="207">
        <v>42565</v>
      </c>
      <c r="D138" s="101">
        <v>137764</v>
      </c>
      <c r="E138" s="101">
        <v>5450778</v>
      </c>
      <c r="F138" s="11" t="s">
        <v>19</v>
      </c>
      <c r="G138" s="115">
        <v>1512.9</v>
      </c>
      <c r="H138" s="205"/>
    </row>
    <row r="139" spans="1:8" s="16" customFormat="1" ht="14.25" x14ac:dyDescent="0.2">
      <c r="A139" s="157">
        <f t="shared" si="3"/>
        <v>46</v>
      </c>
      <c r="B139" s="11" t="s">
        <v>420</v>
      </c>
      <c r="C139" s="207">
        <v>42565</v>
      </c>
      <c r="D139" s="101">
        <v>137759</v>
      </c>
      <c r="E139" s="101">
        <v>5524793</v>
      </c>
      <c r="F139" s="11" t="s">
        <v>19</v>
      </c>
      <c r="G139" s="115">
        <v>1168.2</v>
      </c>
      <c r="H139" s="205"/>
    </row>
    <row r="140" spans="1:8" s="16" customFormat="1" ht="25.5" x14ac:dyDescent="0.2">
      <c r="A140" s="157">
        <f t="shared" si="3"/>
        <v>47</v>
      </c>
      <c r="B140" s="15" t="s">
        <v>438</v>
      </c>
      <c r="C140" s="202">
        <v>42565</v>
      </c>
      <c r="D140" s="119" t="s">
        <v>439</v>
      </c>
      <c r="E140" s="117" t="s">
        <v>440</v>
      </c>
      <c r="F140" s="11" t="s">
        <v>19</v>
      </c>
      <c r="G140" s="118">
        <v>1720.8</v>
      </c>
      <c r="H140" s="205"/>
    </row>
    <row r="141" spans="1:8" s="16" customFormat="1" ht="14.25" x14ac:dyDescent="0.2">
      <c r="A141" s="157">
        <f t="shared" si="3"/>
        <v>48</v>
      </c>
      <c r="B141" s="15" t="s">
        <v>436</v>
      </c>
      <c r="C141" s="202">
        <v>42585</v>
      </c>
      <c r="D141" s="119">
        <v>137794</v>
      </c>
      <c r="E141" s="117"/>
      <c r="F141" s="11" t="s">
        <v>19</v>
      </c>
      <c r="G141" s="118">
        <v>50</v>
      </c>
      <c r="H141" s="205"/>
    </row>
    <row r="142" spans="1:8" s="16" customFormat="1" ht="14.25" x14ac:dyDescent="0.2">
      <c r="A142" s="157">
        <f t="shared" si="3"/>
        <v>49</v>
      </c>
      <c r="B142" s="11" t="s">
        <v>444</v>
      </c>
      <c r="C142" s="207">
        <v>42600</v>
      </c>
      <c r="D142" s="101">
        <v>137817</v>
      </c>
      <c r="E142" s="101">
        <v>5450744</v>
      </c>
      <c r="F142" s="11" t="s">
        <v>19</v>
      </c>
      <c r="G142" s="115">
        <v>1755.6</v>
      </c>
      <c r="H142" s="205"/>
    </row>
    <row r="143" spans="1:8" s="16" customFormat="1" ht="14.25" x14ac:dyDescent="0.2">
      <c r="A143" s="157">
        <f t="shared" si="3"/>
        <v>50</v>
      </c>
      <c r="B143" s="11" t="s">
        <v>443</v>
      </c>
      <c r="C143" s="207">
        <v>42585</v>
      </c>
      <c r="D143" s="101">
        <v>137791</v>
      </c>
      <c r="E143" s="101">
        <v>5524239</v>
      </c>
      <c r="F143" s="11" t="s">
        <v>19</v>
      </c>
      <c r="G143" s="115">
        <v>748.8</v>
      </c>
      <c r="H143" s="205"/>
    </row>
    <row r="144" spans="1:8" s="16" customFormat="1" ht="14.25" x14ac:dyDescent="0.2">
      <c r="A144" s="157">
        <f t="shared" si="3"/>
        <v>51</v>
      </c>
      <c r="B144" s="11" t="s">
        <v>445</v>
      </c>
      <c r="C144" s="207">
        <v>42600</v>
      </c>
      <c r="D144" s="101">
        <v>137814</v>
      </c>
      <c r="E144" s="101">
        <v>6300300</v>
      </c>
      <c r="F144" s="11" t="s">
        <v>19</v>
      </c>
      <c r="G144" s="115">
        <v>874.8</v>
      </c>
      <c r="H144" s="205"/>
    </row>
    <row r="145" spans="1:8" s="16" customFormat="1" ht="14.25" x14ac:dyDescent="0.2">
      <c r="A145" s="157">
        <f t="shared" si="3"/>
        <v>52</v>
      </c>
      <c r="B145" s="11" t="s">
        <v>446</v>
      </c>
      <c r="C145" s="207">
        <v>42600</v>
      </c>
      <c r="D145" s="101">
        <v>137813</v>
      </c>
      <c r="E145" s="101">
        <v>54501750</v>
      </c>
      <c r="F145" s="11" t="s">
        <v>19</v>
      </c>
      <c r="G145" s="115">
        <v>729</v>
      </c>
      <c r="H145" s="205"/>
    </row>
    <row r="146" spans="1:8" s="16" customFormat="1" ht="14.25" x14ac:dyDescent="0.2">
      <c r="A146" s="157">
        <f t="shared" si="3"/>
        <v>53</v>
      </c>
      <c r="B146" s="11" t="s">
        <v>421</v>
      </c>
      <c r="C146" s="114">
        <v>42621</v>
      </c>
      <c r="D146" s="101">
        <v>137845</v>
      </c>
      <c r="E146" s="101">
        <v>9434500</v>
      </c>
      <c r="F146" s="11" t="s">
        <v>19</v>
      </c>
      <c r="G146" s="115">
        <v>203.2</v>
      </c>
      <c r="H146" s="205"/>
    </row>
    <row r="147" spans="1:8" s="16" customFormat="1" ht="14.25" x14ac:dyDescent="0.2">
      <c r="A147" s="157">
        <f t="shared" si="3"/>
        <v>54</v>
      </c>
      <c r="B147" s="11" t="s">
        <v>448</v>
      </c>
      <c r="C147" s="114">
        <v>42621</v>
      </c>
      <c r="D147" s="101">
        <v>138405</v>
      </c>
      <c r="E147" s="101">
        <v>5524416</v>
      </c>
      <c r="F147" s="11" t="s">
        <v>19</v>
      </c>
      <c r="G147" s="115">
        <v>630</v>
      </c>
      <c r="H147" s="205"/>
    </row>
    <row r="148" spans="1:8" s="16" customFormat="1" ht="14.25" x14ac:dyDescent="0.2">
      <c r="A148" s="157">
        <f t="shared" si="3"/>
        <v>55</v>
      </c>
      <c r="B148" s="11" t="s">
        <v>405</v>
      </c>
      <c r="C148" s="114">
        <v>42621</v>
      </c>
      <c r="D148" s="101">
        <v>138402</v>
      </c>
      <c r="E148" s="101"/>
      <c r="F148" s="11" t="s">
        <v>19</v>
      </c>
      <c r="G148" s="115">
        <v>267.39999999999998</v>
      </c>
      <c r="H148" s="205"/>
    </row>
    <row r="149" spans="1:8" s="16" customFormat="1" ht="14.25" x14ac:dyDescent="0.2">
      <c r="A149" s="157">
        <f t="shared" si="3"/>
        <v>56</v>
      </c>
      <c r="B149" s="11" t="s">
        <v>432</v>
      </c>
      <c r="C149" s="114">
        <v>42621</v>
      </c>
      <c r="D149" s="101">
        <v>137839</v>
      </c>
      <c r="E149" s="101">
        <v>5524754</v>
      </c>
      <c r="F149" s="11" t="s">
        <v>19</v>
      </c>
      <c r="G149" s="115">
        <v>1507.5</v>
      </c>
      <c r="H149" s="205"/>
    </row>
    <row r="150" spans="1:8" s="16" customFormat="1" ht="14.25" x14ac:dyDescent="0.2">
      <c r="A150" s="157">
        <f t="shared" si="3"/>
        <v>57</v>
      </c>
      <c r="B150" s="11" t="s">
        <v>449</v>
      </c>
      <c r="C150" s="114">
        <v>42621</v>
      </c>
      <c r="D150" s="101">
        <v>138406</v>
      </c>
      <c r="E150" s="101"/>
      <c r="F150" s="11" t="s">
        <v>19</v>
      </c>
      <c r="G150" s="115">
        <v>1116</v>
      </c>
      <c r="H150" s="205"/>
    </row>
    <row r="151" spans="1:8" s="16" customFormat="1" ht="14.25" x14ac:dyDescent="0.2">
      <c r="A151" s="157">
        <f t="shared" si="3"/>
        <v>58</v>
      </c>
      <c r="B151" s="11" t="s">
        <v>450</v>
      </c>
      <c r="C151" s="114">
        <v>42621</v>
      </c>
      <c r="D151" s="101">
        <v>138403</v>
      </c>
      <c r="E151" s="101">
        <v>5524843</v>
      </c>
      <c r="F151" s="11" t="s">
        <v>19</v>
      </c>
      <c r="G151" s="115">
        <v>2335.1999999999998</v>
      </c>
      <c r="H151" s="205"/>
    </row>
    <row r="152" spans="1:8" s="16" customFormat="1" ht="14.25" x14ac:dyDescent="0.2">
      <c r="A152" s="157">
        <f t="shared" si="3"/>
        <v>59</v>
      </c>
      <c r="B152" s="11" t="s">
        <v>452</v>
      </c>
      <c r="C152" s="114">
        <v>42627</v>
      </c>
      <c r="D152" s="101">
        <v>138418</v>
      </c>
      <c r="E152" s="101">
        <v>5524520</v>
      </c>
      <c r="F152" s="11" t="s">
        <v>19</v>
      </c>
      <c r="G152" s="115">
        <v>288</v>
      </c>
      <c r="H152" s="205"/>
    </row>
    <row r="153" spans="1:8" s="16" customFormat="1" ht="14.25" x14ac:dyDescent="0.2">
      <c r="A153" s="157">
        <f t="shared" si="3"/>
        <v>60</v>
      </c>
      <c r="B153" s="11" t="s">
        <v>432</v>
      </c>
      <c r="C153" s="114">
        <v>42627</v>
      </c>
      <c r="D153" s="101">
        <v>138414</v>
      </c>
      <c r="E153" s="101">
        <v>5524754</v>
      </c>
      <c r="F153" s="11" t="s">
        <v>19</v>
      </c>
      <c r="G153" s="115">
        <v>1572.5</v>
      </c>
      <c r="H153" s="205"/>
    </row>
    <row r="154" spans="1:8" s="16" customFormat="1" ht="14.25" x14ac:dyDescent="0.2">
      <c r="A154" s="157">
        <f t="shared" si="3"/>
        <v>61</v>
      </c>
      <c r="B154" s="11" t="s">
        <v>452</v>
      </c>
      <c r="C154" s="114">
        <v>42648</v>
      </c>
      <c r="D154" s="101">
        <v>134887</v>
      </c>
      <c r="E154" s="101">
        <v>5524520</v>
      </c>
      <c r="F154" s="11" t="s">
        <v>19</v>
      </c>
      <c r="G154" s="115">
        <v>782</v>
      </c>
      <c r="H154" s="205"/>
    </row>
    <row r="155" spans="1:8" s="16" customFormat="1" ht="14.25" x14ac:dyDescent="0.2">
      <c r="A155" s="157">
        <f t="shared" si="3"/>
        <v>62</v>
      </c>
      <c r="B155" s="11" t="s">
        <v>415</v>
      </c>
      <c r="C155" s="206">
        <v>42650</v>
      </c>
      <c r="D155" s="101">
        <v>138448</v>
      </c>
      <c r="E155" s="101">
        <v>5450785</v>
      </c>
      <c r="F155" s="11" t="s">
        <v>19</v>
      </c>
      <c r="G155" s="115">
        <v>534.6</v>
      </c>
      <c r="H155" s="205"/>
    </row>
    <row r="156" spans="1:8" s="16" customFormat="1" ht="14.25" x14ac:dyDescent="0.2">
      <c r="A156" s="157">
        <f t="shared" si="3"/>
        <v>63</v>
      </c>
      <c r="B156" s="11" t="s">
        <v>453</v>
      </c>
      <c r="C156" s="206">
        <v>42650</v>
      </c>
      <c r="D156" s="101">
        <v>138453</v>
      </c>
      <c r="E156" s="101">
        <v>6371400</v>
      </c>
      <c r="F156" s="11" t="s">
        <v>19</v>
      </c>
      <c r="G156" s="115">
        <v>1215</v>
      </c>
      <c r="H156" s="205"/>
    </row>
    <row r="157" spans="1:8" s="16" customFormat="1" ht="14.25" x14ac:dyDescent="0.2">
      <c r="A157" s="157">
        <f t="shared" si="3"/>
        <v>64</v>
      </c>
      <c r="B157" s="11" t="s">
        <v>431</v>
      </c>
      <c r="C157" s="206">
        <v>42650</v>
      </c>
      <c r="D157" s="101">
        <v>138425</v>
      </c>
      <c r="E157" s="101">
        <v>9476100</v>
      </c>
      <c r="F157" s="11" t="s">
        <v>19</v>
      </c>
      <c r="G157" s="115">
        <v>405</v>
      </c>
      <c r="H157" s="205"/>
    </row>
    <row r="158" spans="1:8" s="16" customFormat="1" ht="14.25" x14ac:dyDescent="0.2">
      <c r="A158" s="157">
        <f t="shared" si="3"/>
        <v>65</v>
      </c>
      <c r="B158" s="11" t="s">
        <v>454</v>
      </c>
      <c r="C158" s="206">
        <v>42650</v>
      </c>
      <c r="D158" s="101">
        <v>138436</v>
      </c>
      <c r="E158" s="101">
        <v>5526002</v>
      </c>
      <c r="F158" s="11" t="s">
        <v>19</v>
      </c>
      <c r="G158" s="115">
        <v>1166.4000000000001</v>
      </c>
      <c r="H158" s="205"/>
    </row>
    <row r="159" spans="1:8" s="16" customFormat="1" ht="14.25" x14ac:dyDescent="0.2">
      <c r="A159" s="157">
        <f t="shared" si="3"/>
        <v>66</v>
      </c>
      <c r="B159" s="11" t="s">
        <v>455</v>
      </c>
      <c r="C159" s="206">
        <v>42650</v>
      </c>
      <c r="D159" s="101">
        <v>134292</v>
      </c>
      <c r="E159" s="101">
        <v>9440403</v>
      </c>
      <c r="F159" s="11" t="s">
        <v>19</v>
      </c>
      <c r="G159" s="115">
        <v>729</v>
      </c>
      <c r="H159" s="205"/>
    </row>
    <row r="160" spans="1:8" s="16" customFormat="1" ht="14.25" x14ac:dyDescent="0.2">
      <c r="A160" s="157">
        <f t="shared" ref="A160:A163" si="4">SUM(A159,1)</f>
        <v>67</v>
      </c>
      <c r="B160" s="11" t="s">
        <v>456</v>
      </c>
      <c r="C160" s="206">
        <v>42653</v>
      </c>
      <c r="D160" s="101">
        <v>138461</v>
      </c>
      <c r="E160" s="101">
        <v>5538002</v>
      </c>
      <c r="F160" s="11" t="s">
        <v>19</v>
      </c>
      <c r="G160" s="115">
        <v>2053.8000000000002</v>
      </c>
      <c r="H160" s="205"/>
    </row>
    <row r="161" spans="1:9" s="16" customFormat="1" ht="14.25" x14ac:dyDescent="0.2">
      <c r="A161" s="157">
        <f t="shared" si="4"/>
        <v>68</v>
      </c>
      <c r="B161" s="11" t="s">
        <v>457</v>
      </c>
      <c r="C161" s="206">
        <v>42653</v>
      </c>
      <c r="D161" s="101">
        <v>138462</v>
      </c>
      <c r="E161" s="101">
        <v>5524641</v>
      </c>
      <c r="F161" s="11" t="s">
        <v>19</v>
      </c>
      <c r="G161" s="115">
        <v>957</v>
      </c>
      <c r="H161" s="205"/>
    </row>
    <row r="162" spans="1:9" s="16" customFormat="1" ht="14.25" x14ac:dyDescent="0.2">
      <c r="A162" s="157">
        <f t="shared" si="4"/>
        <v>69</v>
      </c>
      <c r="B162" s="11" t="s">
        <v>429</v>
      </c>
      <c r="C162" s="206">
        <v>42653</v>
      </c>
      <c r="D162" s="101">
        <v>138466</v>
      </c>
      <c r="E162" s="101">
        <v>5524571</v>
      </c>
      <c r="F162" s="11" t="s">
        <v>19</v>
      </c>
      <c r="G162" s="115">
        <v>680.4</v>
      </c>
      <c r="H162" s="205"/>
    </row>
    <row r="163" spans="1:9" s="16" customFormat="1" ht="14.25" x14ac:dyDescent="0.2">
      <c r="A163" s="157">
        <f t="shared" si="4"/>
        <v>70</v>
      </c>
      <c r="B163" s="11" t="s">
        <v>170</v>
      </c>
      <c r="C163" s="206">
        <v>42653</v>
      </c>
      <c r="D163" s="101">
        <v>138469</v>
      </c>
      <c r="E163" s="101">
        <v>5487741</v>
      </c>
      <c r="F163" s="11" t="s">
        <v>19</v>
      </c>
      <c r="G163" s="115">
        <v>882</v>
      </c>
      <c r="H163" s="205">
        <f>SUM(G112:G163)</f>
        <v>44624.100000000006</v>
      </c>
      <c r="I163" s="16">
        <v>2016</v>
      </c>
    </row>
    <row r="164" spans="1:9" s="16" customFormat="1" thickBot="1" x14ac:dyDescent="0.25">
      <c r="A164" s="121"/>
      <c r="B164" s="120" t="s">
        <v>163</v>
      </c>
      <c r="C164" s="120"/>
      <c r="D164" s="120"/>
      <c r="E164" s="120"/>
      <c r="F164" s="120"/>
      <c r="G164" s="122">
        <f>SUM(G94:G163)</f>
        <v>71036.599999999991</v>
      </c>
      <c r="H164" s="256">
        <f>SUM(H163,H111,H101,H95)</f>
        <v>71036.600000000006</v>
      </c>
    </row>
    <row r="165" spans="1:9" s="16" customFormat="1" thickTop="1" x14ac:dyDescent="0.2">
      <c r="A165" s="154"/>
      <c r="B165" s="17"/>
      <c r="C165" s="17"/>
      <c r="D165" s="17"/>
      <c r="E165" s="17"/>
      <c r="F165" s="17"/>
      <c r="G165" s="17"/>
    </row>
    <row r="166" spans="1:9" s="8" customFormat="1" x14ac:dyDescent="0.25">
      <c r="A166" s="154"/>
    </row>
    <row r="167" spans="1:9" s="8" customFormat="1" x14ac:dyDescent="0.25">
      <c r="A167" s="154"/>
    </row>
    <row r="168" spans="1:9" s="8" customFormat="1" x14ac:dyDescent="0.25">
      <c r="A168" s="17"/>
    </row>
    <row r="169" spans="1:9" s="8" customFormat="1" x14ac:dyDescent="0.25">
      <c r="A169" s="154"/>
    </row>
    <row r="170" spans="1:9" s="8" customFormat="1" x14ac:dyDescent="0.25">
      <c r="A170" s="154"/>
    </row>
    <row r="171" spans="1:9" s="8" customFormat="1" x14ac:dyDescent="0.25"/>
    <row r="172" spans="1:9" s="8" customFormat="1" x14ac:dyDescent="0.25"/>
    <row r="173" spans="1:9" s="8" customFormat="1" x14ac:dyDescent="0.25"/>
    <row r="174" spans="1:9" s="8" customFormat="1" x14ac:dyDescent="0.25"/>
    <row r="175" spans="1:9" s="8" customFormat="1" x14ac:dyDescent="0.25"/>
    <row r="176" spans="1:9" s="8" customFormat="1" x14ac:dyDescent="0.25"/>
    <row r="177" spans="1:6" x14ac:dyDescent="0.25">
      <c r="A177" s="154"/>
      <c r="B177" s="8"/>
      <c r="C177" s="8"/>
      <c r="D177" s="8"/>
      <c r="E177" s="8"/>
      <c r="F177" s="8"/>
    </row>
    <row r="178" spans="1:6" x14ac:dyDescent="0.25">
      <c r="A178" s="8"/>
      <c r="B178" s="8"/>
      <c r="C178" s="8"/>
      <c r="D178" s="8"/>
      <c r="E178" s="8"/>
      <c r="F178" s="8"/>
    </row>
    <row r="179" spans="1:6" x14ac:dyDescent="0.25">
      <c r="A179" s="8"/>
      <c r="B179" s="8"/>
      <c r="C179" s="8"/>
      <c r="D179" s="8"/>
      <c r="E179" s="8"/>
      <c r="F179" s="8"/>
    </row>
    <row r="180" spans="1:6" x14ac:dyDescent="0.25">
      <c r="A180" s="8"/>
      <c r="B180" s="8"/>
      <c r="C180" s="8"/>
      <c r="D180" s="8"/>
      <c r="E180" s="8"/>
      <c r="F180" s="8"/>
    </row>
    <row r="181" spans="1:6" x14ac:dyDescent="0.25">
      <c r="A181" s="8"/>
      <c r="B181" s="8"/>
      <c r="C181" s="8"/>
      <c r="D181" s="8"/>
      <c r="E181" s="8"/>
      <c r="F181" s="8"/>
    </row>
    <row r="182" spans="1:6" x14ac:dyDescent="0.25">
      <c r="A182" s="8"/>
      <c r="B182" s="8"/>
      <c r="C182" s="8"/>
      <c r="D182" s="8"/>
      <c r="E182" s="8"/>
      <c r="F182" s="8"/>
    </row>
  </sheetData>
  <mergeCells count="2"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79"/>
  <sheetViews>
    <sheetView topLeftCell="A38" workbookViewId="0">
      <selection activeCell="I76" sqref="I76"/>
    </sheetView>
  </sheetViews>
  <sheetFormatPr defaultRowHeight="15" x14ac:dyDescent="0.25"/>
  <cols>
    <col min="2" max="2" width="51.5703125" customWidth="1"/>
    <col min="3" max="3" width="15.28515625" customWidth="1"/>
    <col min="4" max="4" width="11.7109375" customWidth="1"/>
    <col min="5" max="5" width="15.28515625" bestFit="1" customWidth="1"/>
    <col min="6" max="6" width="13.28515625" bestFit="1" customWidth="1"/>
    <col min="7" max="7" width="13.28515625" customWidth="1"/>
    <col min="8" max="9" width="10.42578125" bestFit="1" customWidth="1"/>
  </cols>
  <sheetData>
    <row r="1" spans="1:9" x14ac:dyDescent="0.25">
      <c r="A1" s="231" t="s">
        <v>469</v>
      </c>
      <c r="B1" s="231"/>
      <c r="C1" s="231"/>
      <c r="D1" s="231"/>
      <c r="E1" s="231"/>
      <c r="F1" s="231"/>
      <c r="G1" s="23"/>
    </row>
    <row r="2" spans="1:9" x14ac:dyDescent="0.25">
      <c r="A2" s="230" t="s">
        <v>1</v>
      </c>
      <c r="B2" s="230"/>
      <c r="C2" s="230"/>
      <c r="D2" s="230"/>
      <c r="E2" s="230"/>
      <c r="F2" s="230"/>
      <c r="G2" s="24"/>
    </row>
    <row r="3" spans="1:9" x14ac:dyDescent="0.25">
      <c r="A3" s="17"/>
      <c r="B3" s="46"/>
      <c r="C3" s="25"/>
      <c r="D3" s="17"/>
      <c r="E3" s="17"/>
      <c r="F3" s="17"/>
      <c r="G3" s="40"/>
    </row>
    <row r="4" spans="1:9" x14ac:dyDescent="0.25">
      <c r="A4" s="26" t="s">
        <v>472</v>
      </c>
      <c r="B4" s="39"/>
      <c r="C4" s="17"/>
      <c r="D4" s="17"/>
      <c r="E4" s="25"/>
      <c r="F4" s="40"/>
      <c r="G4" s="17"/>
    </row>
    <row r="5" spans="1:9" x14ac:dyDescent="0.25">
      <c r="A5" s="26"/>
      <c r="B5" s="39"/>
      <c r="C5" s="17"/>
      <c r="D5" s="17"/>
      <c r="E5" s="41"/>
      <c r="F5" s="31"/>
      <c r="G5" s="17"/>
    </row>
    <row r="6" spans="1:9" x14ac:dyDescent="0.25">
      <c r="A6" s="138" t="s">
        <v>10</v>
      </c>
      <c r="B6" s="138" t="s">
        <v>11</v>
      </c>
      <c r="C6" s="139" t="s">
        <v>12</v>
      </c>
      <c r="D6" s="138" t="s">
        <v>13</v>
      </c>
      <c r="E6" s="45" t="s">
        <v>14</v>
      </c>
      <c r="F6" s="140" t="s">
        <v>15</v>
      </c>
      <c r="G6" s="141" t="s">
        <v>163</v>
      </c>
    </row>
    <row r="7" spans="1:9" s="17" customFormat="1" ht="12.75" x14ac:dyDescent="0.2">
      <c r="A7" s="101">
        <v>1</v>
      </c>
      <c r="B7" s="78" t="s">
        <v>202</v>
      </c>
      <c r="C7" s="76">
        <v>41458</v>
      </c>
      <c r="D7" s="79" t="s">
        <v>203</v>
      </c>
      <c r="E7" s="79">
        <v>115812</v>
      </c>
      <c r="F7" s="156" t="s">
        <v>284</v>
      </c>
      <c r="G7" s="80">
        <v>390</v>
      </c>
    </row>
    <row r="8" spans="1:9" s="17" customFormat="1" ht="12.75" x14ac:dyDescent="0.2">
      <c r="A8" s="101">
        <f>SUM(A7,1)</f>
        <v>2</v>
      </c>
      <c r="B8" s="78" t="s">
        <v>208</v>
      </c>
      <c r="C8" s="76">
        <v>41474</v>
      </c>
      <c r="D8" s="79" t="s">
        <v>209</v>
      </c>
      <c r="E8" s="79">
        <v>112063</v>
      </c>
      <c r="F8" s="156" t="s">
        <v>284</v>
      </c>
      <c r="G8" s="80">
        <v>15</v>
      </c>
    </row>
    <row r="9" spans="1:9" s="17" customFormat="1" ht="12.75" x14ac:dyDescent="0.2">
      <c r="A9" s="101">
        <f t="shared" ref="A9:A54" si="0">SUM(A8,1)</f>
        <v>3</v>
      </c>
      <c r="B9" s="78" t="s">
        <v>214</v>
      </c>
      <c r="C9" s="76">
        <v>41477</v>
      </c>
      <c r="D9" s="79" t="s">
        <v>215</v>
      </c>
      <c r="E9" s="79">
        <v>115826</v>
      </c>
      <c r="F9" s="156" t="s">
        <v>284</v>
      </c>
      <c r="G9" s="80">
        <v>15</v>
      </c>
    </row>
    <row r="10" spans="1:9" s="17" customFormat="1" ht="12.75" x14ac:dyDescent="0.2">
      <c r="A10" s="101">
        <f t="shared" si="0"/>
        <v>4</v>
      </c>
      <c r="B10" s="78" t="s">
        <v>200</v>
      </c>
      <c r="C10" s="76">
        <v>41543</v>
      </c>
      <c r="D10" s="79" t="s">
        <v>221</v>
      </c>
      <c r="E10" s="79">
        <v>123818</v>
      </c>
      <c r="F10" s="156" t="s">
        <v>284</v>
      </c>
      <c r="G10" s="80">
        <v>20</v>
      </c>
      <c r="H10" s="155">
        <f>SUM(G7:G10)</f>
        <v>440</v>
      </c>
      <c r="I10" s="17">
        <v>2013</v>
      </c>
    </row>
    <row r="11" spans="1:9" s="17" customFormat="1" ht="12.75" x14ac:dyDescent="0.2">
      <c r="A11" s="101">
        <f t="shared" si="0"/>
        <v>5</v>
      </c>
      <c r="B11" s="78" t="s">
        <v>70</v>
      </c>
      <c r="C11" s="76">
        <v>41667</v>
      </c>
      <c r="D11" s="79" t="s">
        <v>71</v>
      </c>
      <c r="E11" s="79">
        <v>126137</v>
      </c>
      <c r="F11" s="156" t="s">
        <v>284</v>
      </c>
      <c r="G11" s="80">
        <v>90</v>
      </c>
    </row>
    <row r="12" spans="1:9" s="17" customFormat="1" ht="12.75" x14ac:dyDescent="0.2">
      <c r="A12" s="101">
        <f t="shared" si="0"/>
        <v>6</v>
      </c>
      <c r="B12" s="78" t="s">
        <v>31</v>
      </c>
      <c r="C12" s="76">
        <v>41904</v>
      </c>
      <c r="D12" s="79" t="s">
        <v>63</v>
      </c>
      <c r="E12" s="79">
        <v>133456</v>
      </c>
      <c r="F12" s="156" t="s">
        <v>284</v>
      </c>
      <c r="G12" s="80">
        <v>60</v>
      </c>
    </row>
    <row r="13" spans="1:9" s="17" customFormat="1" ht="12.75" x14ac:dyDescent="0.2">
      <c r="A13" s="101">
        <f t="shared" si="0"/>
        <v>7</v>
      </c>
      <c r="B13" s="78" t="s">
        <v>31</v>
      </c>
      <c r="C13" s="76">
        <v>41921</v>
      </c>
      <c r="D13" s="79" t="s">
        <v>32</v>
      </c>
      <c r="E13" s="79">
        <v>128366</v>
      </c>
      <c r="F13" s="156" t="s">
        <v>284</v>
      </c>
      <c r="G13" s="80">
        <v>30</v>
      </c>
    </row>
    <row r="14" spans="1:9" s="17" customFormat="1" ht="12.75" x14ac:dyDescent="0.2">
      <c r="A14" s="101">
        <f t="shared" si="0"/>
        <v>8</v>
      </c>
      <c r="B14" s="78" t="s">
        <v>26</v>
      </c>
      <c r="C14" s="76">
        <v>41991</v>
      </c>
      <c r="D14" s="79" t="s">
        <v>28</v>
      </c>
      <c r="E14" s="79">
        <v>129462</v>
      </c>
      <c r="F14" s="156" t="s">
        <v>284</v>
      </c>
      <c r="G14" s="80">
        <v>30</v>
      </c>
    </row>
    <row r="15" spans="1:9" s="17" customFormat="1" ht="12.75" x14ac:dyDescent="0.2">
      <c r="A15" s="101">
        <f t="shared" si="0"/>
        <v>9</v>
      </c>
      <c r="B15" s="78" t="s">
        <v>26</v>
      </c>
      <c r="C15" s="76">
        <v>41991</v>
      </c>
      <c r="D15" s="79" t="s">
        <v>27</v>
      </c>
      <c r="E15" s="79">
        <v>129458</v>
      </c>
      <c r="F15" s="156" t="s">
        <v>284</v>
      </c>
      <c r="G15" s="80">
        <v>30</v>
      </c>
      <c r="H15" s="155">
        <f>SUM(G11:G15)</f>
        <v>240</v>
      </c>
      <c r="I15" s="17">
        <v>2014</v>
      </c>
    </row>
    <row r="16" spans="1:9" s="17" customFormat="1" ht="12.75" x14ac:dyDescent="0.2">
      <c r="A16" s="101">
        <f t="shared" si="0"/>
        <v>10</v>
      </c>
      <c r="B16" s="78" t="s">
        <v>29</v>
      </c>
      <c r="C16" s="76">
        <v>42053</v>
      </c>
      <c r="D16" s="79" t="s">
        <v>69</v>
      </c>
      <c r="E16" s="79">
        <v>129487</v>
      </c>
      <c r="F16" s="156" t="s">
        <v>284</v>
      </c>
      <c r="G16" s="80">
        <v>90</v>
      </c>
    </row>
    <row r="17" spans="1:9" s="17" customFormat="1" ht="12.75" x14ac:dyDescent="0.2">
      <c r="A17" s="101">
        <f t="shared" si="0"/>
        <v>11</v>
      </c>
      <c r="B17" s="78" t="s">
        <v>29</v>
      </c>
      <c r="C17" s="76">
        <v>42066</v>
      </c>
      <c r="D17" s="79" t="s">
        <v>30</v>
      </c>
      <c r="E17" s="79">
        <v>130311</v>
      </c>
      <c r="F17" s="156" t="s">
        <v>284</v>
      </c>
      <c r="G17" s="80">
        <v>30</v>
      </c>
    </row>
    <row r="18" spans="1:9" s="17" customFormat="1" ht="12.75" x14ac:dyDescent="0.2">
      <c r="A18" s="101">
        <f t="shared" si="0"/>
        <v>12</v>
      </c>
      <c r="B18" s="78" t="s">
        <v>50</v>
      </c>
      <c r="C18" s="76">
        <v>42066</v>
      </c>
      <c r="D18" s="79" t="s">
        <v>51</v>
      </c>
      <c r="E18" s="79">
        <v>130324</v>
      </c>
      <c r="F18" s="156" t="s">
        <v>284</v>
      </c>
      <c r="G18" s="80">
        <v>45</v>
      </c>
    </row>
    <row r="19" spans="1:9" s="17" customFormat="1" ht="12.75" x14ac:dyDescent="0.2">
      <c r="A19" s="101">
        <f t="shared" si="0"/>
        <v>13</v>
      </c>
      <c r="B19" s="78" t="s">
        <v>20</v>
      </c>
      <c r="C19" s="76">
        <v>42066</v>
      </c>
      <c r="D19" s="79" t="s">
        <v>97</v>
      </c>
      <c r="E19" s="79">
        <v>130314</v>
      </c>
      <c r="F19" s="156" t="s">
        <v>284</v>
      </c>
      <c r="G19" s="80">
        <v>165</v>
      </c>
    </row>
    <row r="20" spans="1:9" s="17" customFormat="1" ht="12.75" x14ac:dyDescent="0.2">
      <c r="A20" s="101">
        <f t="shared" si="0"/>
        <v>14</v>
      </c>
      <c r="B20" s="78" t="s">
        <v>31</v>
      </c>
      <c r="C20" s="76">
        <v>42067</v>
      </c>
      <c r="D20" s="79" t="s">
        <v>99</v>
      </c>
      <c r="E20" s="79">
        <v>130313</v>
      </c>
      <c r="F20" s="156" t="s">
        <v>284</v>
      </c>
      <c r="G20" s="80">
        <v>180</v>
      </c>
    </row>
    <row r="21" spans="1:9" s="17" customFormat="1" ht="12.75" x14ac:dyDescent="0.2">
      <c r="A21" s="101">
        <f t="shared" si="0"/>
        <v>15</v>
      </c>
      <c r="B21" s="78" t="s">
        <v>146</v>
      </c>
      <c r="C21" s="76">
        <v>42118</v>
      </c>
      <c r="D21" s="79" t="s">
        <v>147</v>
      </c>
      <c r="E21" s="79">
        <v>130308</v>
      </c>
      <c r="F21" s="156" t="s">
        <v>284</v>
      </c>
      <c r="G21" s="80">
        <v>1438.4</v>
      </c>
    </row>
    <row r="22" spans="1:9" s="17" customFormat="1" ht="12.75" x14ac:dyDescent="0.2">
      <c r="A22" s="101">
        <f t="shared" si="0"/>
        <v>16</v>
      </c>
      <c r="B22" s="78" t="s">
        <v>31</v>
      </c>
      <c r="C22" s="76">
        <v>42112</v>
      </c>
      <c r="D22" s="79" t="s">
        <v>33</v>
      </c>
      <c r="E22" s="79">
        <v>130357</v>
      </c>
      <c r="F22" s="156" t="s">
        <v>284</v>
      </c>
      <c r="G22" s="80">
        <v>30</v>
      </c>
    </row>
    <row r="23" spans="1:9" s="17" customFormat="1" ht="12.75" x14ac:dyDescent="0.2">
      <c r="A23" s="101">
        <f t="shared" si="0"/>
        <v>17</v>
      </c>
      <c r="B23" s="78" t="s">
        <v>34</v>
      </c>
      <c r="C23" s="76">
        <v>42151</v>
      </c>
      <c r="D23" s="79" t="s">
        <v>80</v>
      </c>
      <c r="E23" s="79">
        <v>131272</v>
      </c>
      <c r="F23" s="156" t="s">
        <v>284</v>
      </c>
      <c r="G23" s="80">
        <v>150</v>
      </c>
    </row>
    <row r="24" spans="1:9" s="17" customFormat="1" ht="12.75" x14ac:dyDescent="0.2">
      <c r="A24" s="101">
        <f t="shared" si="0"/>
        <v>18</v>
      </c>
      <c r="B24" s="78" t="s">
        <v>34</v>
      </c>
      <c r="C24" s="76">
        <v>42151</v>
      </c>
      <c r="D24" s="79" t="s">
        <v>100</v>
      </c>
      <c r="E24" s="79">
        <v>131284</v>
      </c>
      <c r="F24" s="156" t="s">
        <v>284</v>
      </c>
      <c r="G24" s="80">
        <v>201</v>
      </c>
    </row>
    <row r="25" spans="1:9" s="17" customFormat="1" ht="12.75" x14ac:dyDescent="0.2">
      <c r="A25" s="101">
        <f t="shared" si="0"/>
        <v>19</v>
      </c>
      <c r="B25" s="78" t="s">
        <v>31</v>
      </c>
      <c r="C25" s="76">
        <v>42179</v>
      </c>
      <c r="D25" s="79" t="s">
        <v>123</v>
      </c>
      <c r="E25" s="79">
        <v>132031</v>
      </c>
      <c r="F25" s="156" t="s">
        <v>284</v>
      </c>
      <c r="G25" s="80">
        <v>484</v>
      </c>
    </row>
    <row r="26" spans="1:9" s="17" customFormat="1" ht="12.75" x14ac:dyDescent="0.2">
      <c r="A26" s="101">
        <f t="shared" si="0"/>
        <v>20</v>
      </c>
      <c r="B26" s="78" t="s">
        <v>50</v>
      </c>
      <c r="C26" s="76">
        <v>42194</v>
      </c>
      <c r="D26" s="79" t="s">
        <v>83</v>
      </c>
      <c r="E26" s="79">
        <v>132041</v>
      </c>
      <c r="F26" s="156" t="s">
        <v>284</v>
      </c>
      <c r="G26" s="80">
        <v>101</v>
      </c>
    </row>
    <row r="27" spans="1:9" s="17" customFormat="1" ht="12.75" x14ac:dyDescent="0.2">
      <c r="A27" s="101">
        <f t="shared" si="0"/>
        <v>21</v>
      </c>
      <c r="B27" s="78" t="s">
        <v>86</v>
      </c>
      <c r="C27" s="76">
        <v>42194</v>
      </c>
      <c r="D27" s="79" t="s">
        <v>120</v>
      </c>
      <c r="E27" s="79">
        <v>132040</v>
      </c>
      <c r="F27" s="156" t="s">
        <v>284</v>
      </c>
      <c r="G27" s="80">
        <v>330</v>
      </c>
    </row>
    <row r="28" spans="1:9" s="17" customFormat="1" ht="12.75" x14ac:dyDescent="0.2">
      <c r="A28" s="101">
        <f t="shared" si="0"/>
        <v>22</v>
      </c>
      <c r="B28" s="78" t="s">
        <v>20</v>
      </c>
      <c r="C28" s="76">
        <v>42198</v>
      </c>
      <c r="D28" s="79" t="s">
        <v>54</v>
      </c>
      <c r="E28" s="79">
        <v>132062</v>
      </c>
      <c r="F28" s="156" t="s">
        <v>284</v>
      </c>
      <c r="G28" s="80">
        <v>50</v>
      </c>
    </row>
    <row r="29" spans="1:9" s="17" customFormat="1" ht="12.75" x14ac:dyDescent="0.2">
      <c r="A29" s="101">
        <f t="shared" si="0"/>
        <v>23</v>
      </c>
      <c r="B29" s="78" t="s">
        <v>20</v>
      </c>
      <c r="C29" s="76">
        <v>42236</v>
      </c>
      <c r="D29" s="79" t="s">
        <v>35</v>
      </c>
      <c r="E29" s="79">
        <v>132105</v>
      </c>
      <c r="F29" s="156" t="s">
        <v>284</v>
      </c>
      <c r="G29" s="80">
        <v>33</v>
      </c>
    </row>
    <row r="30" spans="1:9" s="17" customFormat="1" ht="12.75" x14ac:dyDescent="0.2">
      <c r="A30" s="101">
        <f t="shared" si="0"/>
        <v>24</v>
      </c>
      <c r="B30" s="78" t="s">
        <v>37</v>
      </c>
      <c r="C30" s="76">
        <v>42236</v>
      </c>
      <c r="D30" s="79" t="s">
        <v>38</v>
      </c>
      <c r="E30" s="79">
        <v>132106</v>
      </c>
      <c r="F30" s="156" t="s">
        <v>284</v>
      </c>
      <c r="G30" s="80">
        <v>33</v>
      </c>
    </row>
    <row r="31" spans="1:9" s="17" customFormat="1" ht="12.75" x14ac:dyDescent="0.2">
      <c r="A31" s="101">
        <f t="shared" si="0"/>
        <v>25</v>
      </c>
      <c r="B31" s="78" t="s">
        <v>50</v>
      </c>
      <c r="C31" s="76">
        <v>42296</v>
      </c>
      <c r="D31" s="79" t="s">
        <v>109</v>
      </c>
      <c r="E31" s="79">
        <v>132763</v>
      </c>
      <c r="F31" s="156" t="s">
        <v>284</v>
      </c>
      <c r="G31" s="80">
        <v>300</v>
      </c>
      <c r="H31" s="155">
        <f>SUM(G16:G31)</f>
        <v>3660.4</v>
      </c>
      <c r="I31" s="17">
        <v>2015</v>
      </c>
    </row>
    <row r="32" spans="1:9" s="17" customFormat="1" ht="12.75" x14ac:dyDescent="0.2">
      <c r="A32" s="101">
        <f t="shared" si="0"/>
        <v>26</v>
      </c>
      <c r="B32" s="78" t="s">
        <v>52</v>
      </c>
      <c r="C32" s="76">
        <v>42404</v>
      </c>
      <c r="D32" s="79" t="s">
        <v>122</v>
      </c>
      <c r="E32" s="101">
        <v>134175</v>
      </c>
      <c r="F32" s="156" t="s">
        <v>284</v>
      </c>
      <c r="G32" s="80">
        <v>351</v>
      </c>
    </row>
    <row r="33" spans="1:10" s="17" customFormat="1" ht="12.75" x14ac:dyDescent="0.2">
      <c r="A33" s="101">
        <f t="shared" si="0"/>
        <v>27</v>
      </c>
      <c r="B33" s="78" t="s">
        <v>20</v>
      </c>
      <c r="C33" s="76">
        <v>42424</v>
      </c>
      <c r="D33" s="79" t="s">
        <v>124</v>
      </c>
      <c r="E33" s="79" t="s">
        <v>222</v>
      </c>
      <c r="F33" s="156" t="s">
        <v>284</v>
      </c>
      <c r="G33" s="80">
        <v>376</v>
      </c>
    </row>
    <row r="34" spans="1:10" s="17" customFormat="1" ht="12.75" x14ac:dyDescent="0.2">
      <c r="A34" s="101">
        <f t="shared" si="0"/>
        <v>28</v>
      </c>
      <c r="B34" s="78" t="s">
        <v>37</v>
      </c>
      <c r="C34" s="76">
        <v>42454</v>
      </c>
      <c r="D34" s="79" t="s">
        <v>98</v>
      </c>
      <c r="E34" s="79">
        <v>136037</v>
      </c>
      <c r="F34" s="156" t="s">
        <v>284</v>
      </c>
      <c r="G34" s="80">
        <v>168</v>
      </c>
    </row>
    <row r="35" spans="1:10" s="17" customFormat="1" ht="12.75" x14ac:dyDescent="0.2">
      <c r="A35" s="101">
        <f t="shared" si="0"/>
        <v>29</v>
      </c>
      <c r="B35" s="78" t="s">
        <v>37</v>
      </c>
      <c r="C35" s="76">
        <v>42469</v>
      </c>
      <c r="D35" s="79" t="s">
        <v>182</v>
      </c>
      <c r="E35" s="79">
        <v>136039</v>
      </c>
      <c r="F35" s="156" t="s">
        <v>284</v>
      </c>
      <c r="G35" s="80">
        <v>270</v>
      </c>
      <c r="J35" s="219"/>
    </row>
    <row r="36" spans="1:10" s="17" customFormat="1" ht="12.75" x14ac:dyDescent="0.2">
      <c r="A36" s="101">
        <f t="shared" si="0"/>
        <v>30</v>
      </c>
      <c r="B36" s="78" t="s">
        <v>89</v>
      </c>
      <c r="C36" s="76">
        <v>42509</v>
      </c>
      <c r="D36" s="79" t="s">
        <v>229</v>
      </c>
      <c r="E36" s="117">
        <v>137034</v>
      </c>
      <c r="F36" s="156" t="s">
        <v>284</v>
      </c>
      <c r="G36" s="80">
        <v>33</v>
      </c>
    </row>
    <row r="37" spans="1:10" s="17" customFormat="1" ht="12.75" x14ac:dyDescent="0.2">
      <c r="A37" s="101">
        <f t="shared" si="0"/>
        <v>31</v>
      </c>
      <c r="B37" s="78" t="s">
        <v>52</v>
      </c>
      <c r="C37" s="76">
        <v>42509</v>
      </c>
      <c r="D37" s="79" t="s">
        <v>228</v>
      </c>
      <c r="E37" s="117">
        <v>137037</v>
      </c>
      <c r="F37" s="156" t="s">
        <v>284</v>
      </c>
      <c r="G37" s="80">
        <v>66</v>
      </c>
    </row>
    <row r="38" spans="1:10" s="17" customFormat="1" ht="12.75" x14ac:dyDescent="0.2">
      <c r="A38" s="101">
        <f t="shared" si="0"/>
        <v>32</v>
      </c>
      <c r="B38" s="78" t="s">
        <v>253</v>
      </c>
      <c r="C38" s="76">
        <v>42564</v>
      </c>
      <c r="D38" s="79" t="s">
        <v>254</v>
      </c>
      <c r="E38" s="101">
        <v>134277</v>
      </c>
      <c r="F38" s="156" t="s">
        <v>284</v>
      </c>
      <c r="G38" s="80">
        <v>315</v>
      </c>
    </row>
    <row r="39" spans="1:10" s="17" customFormat="1" ht="12.75" x14ac:dyDescent="0.2">
      <c r="A39" s="101">
        <f t="shared" si="0"/>
        <v>33</v>
      </c>
      <c r="B39" s="78" t="s">
        <v>52</v>
      </c>
      <c r="C39" s="76">
        <v>42529</v>
      </c>
      <c r="D39" s="79" t="s">
        <v>244</v>
      </c>
      <c r="E39" s="79">
        <v>137143</v>
      </c>
      <c r="F39" s="156" t="s">
        <v>284</v>
      </c>
      <c r="G39" s="80">
        <v>215</v>
      </c>
    </row>
    <row r="40" spans="1:10" s="17" customFormat="1" ht="12.75" x14ac:dyDescent="0.2">
      <c r="A40" s="101">
        <f t="shared" si="0"/>
        <v>34</v>
      </c>
      <c r="B40" s="78" t="s">
        <v>89</v>
      </c>
      <c r="C40" s="76">
        <v>42578</v>
      </c>
      <c r="D40" s="79" t="s">
        <v>271</v>
      </c>
      <c r="E40" s="107">
        <v>137090</v>
      </c>
      <c r="F40" s="156" t="s">
        <v>284</v>
      </c>
      <c r="G40" s="80">
        <v>33</v>
      </c>
    </row>
    <row r="41" spans="1:10" s="17" customFormat="1" ht="12.75" x14ac:dyDescent="0.2">
      <c r="A41" s="101">
        <f t="shared" si="0"/>
        <v>35</v>
      </c>
      <c r="B41" s="78" t="s">
        <v>89</v>
      </c>
      <c r="C41" s="76">
        <v>42578</v>
      </c>
      <c r="D41" s="79" t="s">
        <v>272</v>
      </c>
      <c r="E41" s="107">
        <v>137091</v>
      </c>
      <c r="F41" s="156" t="s">
        <v>284</v>
      </c>
      <c r="G41" s="80">
        <v>66</v>
      </c>
    </row>
    <row r="42" spans="1:10" s="17" customFormat="1" ht="12.75" x14ac:dyDescent="0.2">
      <c r="A42" s="101">
        <f t="shared" si="0"/>
        <v>36</v>
      </c>
      <c r="B42" s="78" t="s">
        <v>273</v>
      </c>
      <c r="C42" s="76">
        <v>42578</v>
      </c>
      <c r="D42" s="79" t="s">
        <v>274</v>
      </c>
      <c r="E42" s="107">
        <v>137755</v>
      </c>
      <c r="F42" s="156" t="s">
        <v>284</v>
      </c>
      <c r="G42" s="80">
        <v>84</v>
      </c>
    </row>
    <row r="43" spans="1:10" s="17" customFormat="1" ht="12.75" x14ac:dyDescent="0.2">
      <c r="A43" s="101">
        <f t="shared" si="0"/>
        <v>37</v>
      </c>
      <c r="B43" s="78" t="s">
        <v>76</v>
      </c>
      <c r="C43" s="76">
        <v>42578</v>
      </c>
      <c r="D43" s="79" t="s">
        <v>275</v>
      </c>
      <c r="E43" s="106">
        <v>137767</v>
      </c>
      <c r="F43" s="156" t="s">
        <v>284</v>
      </c>
      <c r="G43" s="80">
        <v>133</v>
      </c>
    </row>
    <row r="44" spans="1:10" s="17" customFormat="1" ht="12.75" x14ac:dyDescent="0.2">
      <c r="A44" s="101">
        <f t="shared" si="0"/>
        <v>38</v>
      </c>
      <c r="B44" s="78" t="s">
        <v>280</v>
      </c>
      <c r="C44" s="76">
        <v>42578</v>
      </c>
      <c r="D44" s="79" t="s">
        <v>281</v>
      </c>
      <c r="E44" s="107">
        <v>137036</v>
      </c>
      <c r="F44" s="156" t="s">
        <v>284</v>
      </c>
      <c r="G44" s="80">
        <v>1980</v>
      </c>
    </row>
    <row r="45" spans="1:10" s="17" customFormat="1" ht="12.75" x14ac:dyDescent="0.2">
      <c r="A45" s="101">
        <f t="shared" si="0"/>
        <v>39</v>
      </c>
      <c r="B45" s="78" t="s">
        <v>289</v>
      </c>
      <c r="C45" s="76">
        <v>42591</v>
      </c>
      <c r="D45" s="79" t="s">
        <v>290</v>
      </c>
      <c r="E45" s="106">
        <v>137768</v>
      </c>
      <c r="F45" s="156" t="s">
        <v>284</v>
      </c>
      <c r="G45" s="80">
        <v>33</v>
      </c>
    </row>
    <row r="46" spans="1:10" s="17" customFormat="1" ht="12.75" x14ac:dyDescent="0.2">
      <c r="A46" s="101">
        <f t="shared" si="0"/>
        <v>40</v>
      </c>
      <c r="B46" s="78" t="s">
        <v>291</v>
      </c>
      <c r="C46" s="76">
        <v>42599</v>
      </c>
      <c r="D46" s="79" t="s">
        <v>292</v>
      </c>
      <c r="E46" s="107">
        <v>137032</v>
      </c>
      <c r="F46" s="156" t="s">
        <v>284</v>
      </c>
      <c r="G46" s="80">
        <v>233</v>
      </c>
    </row>
    <row r="47" spans="1:10" s="17" customFormat="1" ht="12.75" x14ac:dyDescent="0.2">
      <c r="A47" s="101">
        <f t="shared" si="0"/>
        <v>41</v>
      </c>
      <c r="B47" s="78" t="s">
        <v>289</v>
      </c>
      <c r="C47" s="76">
        <v>42600</v>
      </c>
      <c r="D47" s="79" t="s">
        <v>296</v>
      </c>
      <c r="E47" s="117">
        <v>137785</v>
      </c>
      <c r="F47" s="156" t="s">
        <v>288</v>
      </c>
      <c r="G47" s="80">
        <v>88</v>
      </c>
    </row>
    <row r="48" spans="1:10" s="17" customFormat="1" ht="12.75" x14ac:dyDescent="0.2">
      <c r="A48" s="101">
        <f t="shared" si="0"/>
        <v>42</v>
      </c>
      <c r="B48" s="78" t="s">
        <v>305</v>
      </c>
      <c r="C48" s="76">
        <v>42622</v>
      </c>
      <c r="D48" s="79" t="s">
        <v>306</v>
      </c>
      <c r="E48" s="119">
        <v>137833</v>
      </c>
      <c r="F48" s="156" t="s">
        <v>284</v>
      </c>
      <c r="G48" s="80">
        <v>135</v>
      </c>
    </row>
    <row r="49" spans="1:10" s="17" customFormat="1" ht="12.75" x14ac:dyDescent="0.2">
      <c r="A49" s="101">
        <f t="shared" si="0"/>
        <v>43</v>
      </c>
      <c r="B49" s="78" t="s">
        <v>81</v>
      </c>
      <c r="C49" s="76">
        <v>42622</v>
      </c>
      <c r="D49" s="79" t="s">
        <v>317</v>
      </c>
      <c r="E49" s="106">
        <v>137801</v>
      </c>
      <c r="F49" s="156" t="s">
        <v>284</v>
      </c>
      <c r="G49" s="80">
        <v>518</v>
      </c>
    </row>
    <row r="50" spans="1:10" s="17" customFormat="1" ht="12.75" x14ac:dyDescent="0.2">
      <c r="A50" s="101">
        <f t="shared" si="0"/>
        <v>44</v>
      </c>
      <c r="B50" s="78" t="s">
        <v>152</v>
      </c>
      <c r="C50" s="76">
        <v>42600</v>
      </c>
      <c r="D50" s="79" t="s">
        <v>364</v>
      </c>
      <c r="E50" s="119" t="s">
        <v>363</v>
      </c>
      <c r="F50" s="156" t="s">
        <v>284</v>
      </c>
      <c r="G50" s="80">
        <v>414</v>
      </c>
    </row>
    <row r="51" spans="1:10" s="17" customFormat="1" ht="12.75" x14ac:dyDescent="0.2">
      <c r="A51" s="101">
        <f t="shared" si="0"/>
        <v>45</v>
      </c>
      <c r="B51" s="78" t="s">
        <v>152</v>
      </c>
      <c r="C51" s="76">
        <v>42622</v>
      </c>
      <c r="D51" s="79" t="s">
        <v>313</v>
      </c>
      <c r="E51" s="119">
        <v>137805</v>
      </c>
      <c r="F51" s="156" t="s">
        <v>284</v>
      </c>
      <c r="G51" s="80">
        <v>216</v>
      </c>
    </row>
    <row r="52" spans="1:10" s="17" customFormat="1" ht="12.75" x14ac:dyDescent="0.2">
      <c r="A52" s="101">
        <f t="shared" si="0"/>
        <v>46</v>
      </c>
      <c r="B52" s="78" t="s">
        <v>152</v>
      </c>
      <c r="C52" s="76">
        <v>42655</v>
      </c>
      <c r="D52" s="79" t="s">
        <v>365</v>
      </c>
      <c r="E52" s="79">
        <v>138412</v>
      </c>
      <c r="F52" s="156" t="s">
        <v>284</v>
      </c>
      <c r="G52" s="80">
        <v>249</v>
      </c>
    </row>
    <row r="53" spans="1:10" s="17" customFormat="1" ht="12.75" x14ac:dyDescent="0.2">
      <c r="A53" s="101">
        <f t="shared" si="0"/>
        <v>47</v>
      </c>
      <c r="B53" s="78" t="s">
        <v>308</v>
      </c>
      <c r="C53" s="76">
        <v>42660</v>
      </c>
      <c r="D53" s="79" t="s">
        <v>366</v>
      </c>
      <c r="E53" s="101">
        <v>138465</v>
      </c>
      <c r="F53" s="156" t="s">
        <v>284</v>
      </c>
      <c r="G53" s="80">
        <v>33</v>
      </c>
    </row>
    <row r="54" spans="1:10" s="17" customFormat="1" ht="12.75" x14ac:dyDescent="0.2">
      <c r="A54" s="101">
        <f t="shared" si="0"/>
        <v>48</v>
      </c>
      <c r="B54" s="78" t="s">
        <v>381</v>
      </c>
      <c r="C54" s="76">
        <v>42664</v>
      </c>
      <c r="D54" s="79" t="s">
        <v>380</v>
      </c>
      <c r="E54" s="79" t="s">
        <v>379</v>
      </c>
      <c r="F54" s="156" t="s">
        <v>284</v>
      </c>
      <c r="G54" s="80">
        <v>198</v>
      </c>
      <c r="H54" s="155">
        <f>SUM(G32:G54)</f>
        <v>6207</v>
      </c>
      <c r="I54" s="17">
        <v>2016</v>
      </c>
    </row>
    <row r="55" spans="1:10" s="77" customFormat="1" ht="15.75" thickBot="1" x14ac:dyDescent="0.3">
      <c r="A55" s="47"/>
      <c r="B55" s="50" t="s">
        <v>165</v>
      </c>
      <c r="C55" s="47"/>
      <c r="D55" s="47"/>
      <c r="E55" s="149"/>
      <c r="F55" s="47"/>
      <c r="G55" s="88">
        <f>SUM(G7:G54)</f>
        <v>10547.4</v>
      </c>
    </row>
    <row r="56" spans="1:10" ht="15.75" thickTop="1" x14ac:dyDescent="0.25"/>
    <row r="58" spans="1:10" x14ac:dyDescent="0.25">
      <c r="A58" s="7" t="s">
        <v>473</v>
      </c>
    </row>
    <row r="60" spans="1:10" x14ac:dyDescent="0.25">
      <c r="A60" s="48" t="s">
        <v>166</v>
      </c>
      <c r="B60" s="48" t="s">
        <v>171</v>
      </c>
      <c r="C60" s="48" t="s">
        <v>167</v>
      </c>
      <c r="D60" s="48" t="s">
        <v>14</v>
      </c>
      <c r="E60" s="49" t="s">
        <v>169</v>
      </c>
      <c r="F60" s="49" t="s">
        <v>15</v>
      </c>
      <c r="G60" s="49" t="s">
        <v>163</v>
      </c>
    </row>
    <row r="61" spans="1:10" s="17" customFormat="1" ht="12.75" x14ac:dyDescent="0.2">
      <c r="A61" s="157">
        <v>1</v>
      </c>
      <c r="B61" s="105" t="s">
        <v>324</v>
      </c>
      <c r="C61" s="220">
        <v>41156</v>
      </c>
      <c r="D61" s="173">
        <v>114788</v>
      </c>
      <c r="E61" s="164">
        <v>930500</v>
      </c>
      <c r="F61" s="171" t="s">
        <v>326</v>
      </c>
      <c r="G61" s="165">
        <v>240</v>
      </c>
      <c r="H61" s="257">
        <f>SUM(G61)</f>
        <v>240</v>
      </c>
      <c r="I61" s="258">
        <v>2012</v>
      </c>
    </row>
    <row r="62" spans="1:10" s="17" customFormat="1" ht="12.75" x14ac:dyDescent="0.2">
      <c r="A62" s="101">
        <v>2</v>
      </c>
      <c r="B62" s="11" t="s">
        <v>195</v>
      </c>
      <c r="C62" s="114">
        <v>42041</v>
      </c>
      <c r="D62" s="79">
        <v>130325</v>
      </c>
      <c r="E62" s="101">
        <v>14001</v>
      </c>
      <c r="F62" s="11" t="s">
        <v>196</v>
      </c>
      <c r="G62" s="13">
        <v>30</v>
      </c>
      <c r="I62" s="219"/>
    </row>
    <row r="63" spans="1:10" s="17" customFormat="1" ht="12.75" x14ac:dyDescent="0.2">
      <c r="A63" s="101">
        <v>3</v>
      </c>
      <c r="B63" s="11" t="s">
        <v>195</v>
      </c>
      <c r="C63" s="114">
        <v>42041</v>
      </c>
      <c r="D63" s="79">
        <v>130326</v>
      </c>
      <c r="E63" s="101">
        <v>14001</v>
      </c>
      <c r="F63" s="11" t="s">
        <v>196</v>
      </c>
      <c r="G63" s="13">
        <v>30</v>
      </c>
      <c r="H63" s="223">
        <f>SUM(G62:G63)</f>
        <v>60</v>
      </c>
      <c r="I63" s="258">
        <v>2015</v>
      </c>
    </row>
    <row r="64" spans="1:10" s="16" customFormat="1" ht="102" x14ac:dyDescent="0.2">
      <c r="A64" s="117">
        <f t="shared" ref="A64:A69" si="1">SUM(A63, 1)</f>
        <v>4</v>
      </c>
      <c r="B64" s="194" t="s">
        <v>397</v>
      </c>
      <c r="C64" s="227">
        <v>42431</v>
      </c>
      <c r="D64" s="119" t="s">
        <v>398</v>
      </c>
      <c r="E64" s="212">
        <v>9439000</v>
      </c>
      <c r="F64" s="15" t="s">
        <v>196</v>
      </c>
      <c r="G64" s="215">
        <v>572</v>
      </c>
      <c r="I64" s="205"/>
      <c r="J64" s="205"/>
    </row>
    <row r="65" spans="1:10" s="16" customFormat="1" ht="38.25" x14ac:dyDescent="0.2">
      <c r="A65" s="101">
        <f t="shared" si="1"/>
        <v>5</v>
      </c>
      <c r="B65" s="15" t="s">
        <v>400</v>
      </c>
      <c r="C65" s="202">
        <v>42431</v>
      </c>
      <c r="D65" s="119" t="s">
        <v>401</v>
      </c>
      <c r="E65" s="212">
        <v>9441600</v>
      </c>
      <c r="F65" s="15" t="s">
        <v>196</v>
      </c>
      <c r="G65" s="213">
        <v>99</v>
      </c>
      <c r="J65" s="205"/>
    </row>
    <row r="66" spans="1:10" s="16" customFormat="1" ht="14.25" x14ac:dyDescent="0.2">
      <c r="A66" s="101">
        <f t="shared" si="1"/>
        <v>6</v>
      </c>
      <c r="B66" s="11" t="s">
        <v>402</v>
      </c>
      <c r="C66" s="207">
        <v>42431</v>
      </c>
      <c r="D66" s="12">
        <v>134245</v>
      </c>
      <c r="E66" s="14"/>
      <c r="F66" s="15" t="s">
        <v>196</v>
      </c>
      <c r="G66" s="13">
        <v>66</v>
      </c>
      <c r="J66" s="205"/>
    </row>
    <row r="67" spans="1:10" s="18" customFormat="1" ht="14.25" x14ac:dyDescent="0.2">
      <c r="A67" s="101">
        <f t="shared" si="1"/>
        <v>7</v>
      </c>
      <c r="B67" s="196" t="s">
        <v>406</v>
      </c>
      <c r="C67" s="208">
        <v>42436</v>
      </c>
      <c r="D67" s="106">
        <v>136007</v>
      </c>
      <c r="E67" s="209"/>
      <c r="F67" s="15" t="s">
        <v>196</v>
      </c>
      <c r="G67" s="197">
        <v>33</v>
      </c>
      <c r="J67" s="210"/>
    </row>
    <row r="68" spans="1:10" s="16" customFormat="1" ht="14.25" x14ac:dyDescent="0.2">
      <c r="A68" s="101">
        <f t="shared" si="1"/>
        <v>8</v>
      </c>
      <c r="B68" s="11" t="s">
        <v>409</v>
      </c>
      <c r="C68" s="207">
        <v>42445</v>
      </c>
      <c r="D68" s="12">
        <v>136034</v>
      </c>
      <c r="E68" s="14">
        <v>9426200</v>
      </c>
      <c r="F68" s="15" t="s">
        <v>196</v>
      </c>
      <c r="G68" s="13">
        <v>99</v>
      </c>
      <c r="J68" s="205"/>
    </row>
    <row r="69" spans="1:10" s="16" customFormat="1" ht="51" x14ac:dyDescent="0.2">
      <c r="A69" s="101">
        <f t="shared" si="1"/>
        <v>9</v>
      </c>
      <c r="B69" s="15" t="s">
        <v>400</v>
      </c>
      <c r="C69" s="202">
        <v>42481</v>
      </c>
      <c r="D69" s="119" t="s">
        <v>418</v>
      </c>
      <c r="E69" s="117">
        <v>9441600</v>
      </c>
      <c r="F69" s="15" t="s">
        <v>196</v>
      </c>
      <c r="G69" s="118">
        <v>419</v>
      </c>
      <c r="J69" s="205"/>
    </row>
    <row r="70" spans="1:10" s="16" customFormat="1" ht="25.5" x14ac:dyDescent="0.2">
      <c r="A70" s="101">
        <f t="shared" ref="A70:A73" si="2">SUM(A69, 1)</f>
        <v>10</v>
      </c>
      <c r="B70" s="15" t="s">
        <v>400</v>
      </c>
      <c r="C70" s="202">
        <v>42493</v>
      </c>
      <c r="D70" s="119" t="s">
        <v>419</v>
      </c>
      <c r="E70" s="117">
        <v>9441600</v>
      </c>
      <c r="F70" s="15" t="s">
        <v>196</v>
      </c>
      <c r="G70" s="118">
        <v>167</v>
      </c>
      <c r="J70" s="205"/>
    </row>
    <row r="71" spans="1:10" s="16" customFormat="1" ht="25.5" x14ac:dyDescent="0.2">
      <c r="A71" s="101">
        <f t="shared" si="2"/>
        <v>11</v>
      </c>
      <c r="B71" s="15" t="s">
        <v>426</v>
      </c>
      <c r="C71" s="202">
        <v>42515</v>
      </c>
      <c r="D71" s="214" t="s">
        <v>427</v>
      </c>
      <c r="E71" s="15">
        <v>6363400</v>
      </c>
      <c r="F71" s="15" t="s">
        <v>196</v>
      </c>
      <c r="G71" s="118">
        <v>66</v>
      </c>
      <c r="J71" s="205"/>
    </row>
    <row r="72" spans="1:10" s="16" customFormat="1" ht="14.25" x14ac:dyDescent="0.2">
      <c r="A72" s="101">
        <f t="shared" si="2"/>
        <v>12</v>
      </c>
      <c r="B72" s="11" t="s">
        <v>441</v>
      </c>
      <c r="C72" s="207">
        <v>42600</v>
      </c>
      <c r="D72" s="101">
        <v>137815</v>
      </c>
      <c r="E72" s="11"/>
      <c r="F72" s="15" t="s">
        <v>196</v>
      </c>
      <c r="G72" s="115">
        <v>17</v>
      </c>
      <c r="J72" s="205"/>
    </row>
    <row r="73" spans="1:10" s="16" customFormat="1" ht="14.25" x14ac:dyDescent="0.2">
      <c r="A73" s="101">
        <f t="shared" si="2"/>
        <v>13</v>
      </c>
      <c r="B73" s="11" t="s">
        <v>421</v>
      </c>
      <c r="C73" s="114">
        <v>42621</v>
      </c>
      <c r="D73" s="101">
        <v>137843</v>
      </c>
      <c r="E73" s="11">
        <v>9434500</v>
      </c>
      <c r="F73" s="15" t="s">
        <v>196</v>
      </c>
      <c r="G73" s="115">
        <v>110</v>
      </c>
      <c r="J73" s="205"/>
    </row>
    <row r="74" spans="1:10" s="16" customFormat="1" ht="14.25" x14ac:dyDescent="0.2">
      <c r="A74" s="211">
        <f t="shared" ref="A74:A75" si="3">SUM(A73, 1)</f>
        <v>14</v>
      </c>
      <c r="B74" s="11" t="s">
        <v>400</v>
      </c>
      <c r="C74" s="114">
        <v>42650</v>
      </c>
      <c r="D74" s="101">
        <v>138434</v>
      </c>
      <c r="E74" s="11"/>
      <c r="F74" s="15" t="s">
        <v>196</v>
      </c>
      <c r="G74" s="115">
        <v>235</v>
      </c>
      <c r="J74" s="205"/>
    </row>
    <row r="75" spans="1:10" s="16" customFormat="1" ht="14.25" x14ac:dyDescent="0.2">
      <c r="A75" s="117">
        <f t="shared" si="3"/>
        <v>15</v>
      </c>
      <c r="B75" s="11" t="s">
        <v>458</v>
      </c>
      <c r="C75" s="206">
        <v>42653</v>
      </c>
      <c r="D75" s="101">
        <v>138468</v>
      </c>
      <c r="E75" s="11">
        <v>5531600</v>
      </c>
      <c r="F75" s="15" t="s">
        <v>196</v>
      </c>
      <c r="G75" s="115">
        <v>33</v>
      </c>
      <c r="H75" s="256">
        <f>SUM(G64:G75)</f>
        <v>1916</v>
      </c>
      <c r="I75" s="16">
        <v>2016</v>
      </c>
      <c r="J75" s="205"/>
    </row>
    <row r="76" spans="1:10" ht="15.75" thickBot="1" x14ac:dyDescent="0.3">
      <c r="A76" s="47"/>
      <c r="B76" s="50" t="s">
        <v>165</v>
      </c>
      <c r="C76" s="47"/>
      <c r="D76" s="47"/>
      <c r="E76" s="149"/>
      <c r="F76" s="47"/>
      <c r="G76" s="88">
        <f>SUM(G61:G75)</f>
        <v>2216</v>
      </c>
    </row>
    <row r="77" spans="1:10" ht="15.75" thickTop="1" x14ac:dyDescent="0.25">
      <c r="A77" s="17"/>
      <c r="B77" s="17"/>
      <c r="C77" s="17"/>
      <c r="D77" s="17"/>
      <c r="E77" s="17"/>
      <c r="F77" s="17"/>
      <c r="G77" s="39"/>
    </row>
    <row r="78" spans="1:10" x14ac:dyDescent="0.25">
      <c r="A78" s="17"/>
    </row>
    <row r="79" spans="1:10" x14ac:dyDescent="0.25">
      <c r="A79" s="17"/>
    </row>
  </sheetData>
  <autoFilter ref="A60:G76"/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46"/>
  <sheetViews>
    <sheetView topLeftCell="A25" workbookViewId="0">
      <selection activeCell="I46" sqref="I46"/>
    </sheetView>
  </sheetViews>
  <sheetFormatPr defaultRowHeight="15" x14ac:dyDescent="0.25"/>
  <cols>
    <col min="2" max="2" width="48.28515625" customWidth="1"/>
    <col min="3" max="3" width="15.140625" customWidth="1"/>
    <col min="4" max="4" width="14.140625" customWidth="1"/>
    <col min="5" max="5" width="8.7109375" bestFit="1" customWidth="1"/>
    <col min="6" max="6" width="11.140625" bestFit="1" customWidth="1"/>
    <col min="7" max="7" width="11.5703125" customWidth="1"/>
    <col min="9" max="9" width="9.5703125" bestFit="1" customWidth="1"/>
  </cols>
  <sheetData>
    <row r="1" spans="1:9" x14ac:dyDescent="0.25">
      <c r="A1" s="231" t="s">
        <v>470</v>
      </c>
      <c r="B1" s="231"/>
      <c r="C1" s="231"/>
      <c r="D1" s="231"/>
      <c r="E1" s="231"/>
      <c r="F1" s="231"/>
      <c r="G1" s="23"/>
    </row>
    <row r="2" spans="1:9" x14ac:dyDescent="0.25">
      <c r="A2" s="230" t="s">
        <v>2</v>
      </c>
      <c r="B2" s="230"/>
      <c r="C2" s="230"/>
      <c r="D2" s="230"/>
      <c r="E2" s="230"/>
      <c r="F2" s="230"/>
      <c r="G2" s="24"/>
    </row>
    <row r="3" spans="1:9" x14ac:dyDescent="0.25">
      <c r="A3" s="25"/>
      <c r="B3" s="25"/>
      <c r="C3" s="25"/>
      <c r="D3" s="25"/>
      <c r="E3" s="25"/>
      <c r="F3" s="25"/>
      <c r="G3" s="17"/>
    </row>
    <row r="4" spans="1:9" x14ac:dyDescent="0.25">
      <c r="A4" s="25"/>
      <c r="B4" s="75" t="s">
        <v>472</v>
      </c>
      <c r="C4" s="25"/>
      <c r="D4" s="25"/>
      <c r="E4" s="25"/>
      <c r="F4" s="25"/>
      <c r="G4" s="17"/>
    </row>
    <row r="5" spans="1:9" x14ac:dyDescent="0.25">
      <c r="A5" s="41"/>
      <c r="B5" s="55"/>
      <c r="C5" s="41"/>
      <c r="D5" s="41"/>
      <c r="E5" s="41"/>
      <c r="F5" s="41"/>
      <c r="G5" s="17"/>
    </row>
    <row r="6" spans="1:9" x14ac:dyDescent="0.25">
      <c r="A6" s="51" t="s">
        <v>10</v>
      </c>
      <c r="B6" s="51" t="s">
        <v>11</v>
      </c>
      <c r="C6" s="52" t="s">
        <v>12</v>
      </c>
      <c r="D6" s="51" t="s">
        <v>13</v>
      </c>
      <c r="E6" s="142" t="s">
        <v>14</v>
      </c>
      <c r="F6" s="142" t="s">
        <v>15</v>
      </c>
      <c r="G6" s="56" t="s">
        <v>163</v>
      </c>
    </row>
    <row r="7" spans="1:9" s="17" customFormat="1" ht="12.75" x14ac:dyDescent="0.2">
      <c r="A7" s="101">
        <v>1</v>
      </c>
      <c r="B7" s="78" t="s">
        <v>204</v>
      </c>
      <c r="C7" s="76">
        <v>41474</v>
      </c>
      <c r="D7" s="79" t="s">
        <v>205</v>
      </c>
      <c r="E7" s="79">
        <v>107027</v>
      </c>
      <c r="F7" s="156" t="s">
        <v>40</v>
      </c>
      <c r="G7" s="80">
        <v>45</v>
      </c>
    </row>
    <row r="8" spans="1:9" s="17" customFormat="1" ht="12.75" x14ac:dyDescent="0.2">
      <c r="A8" s="101">
        <f>SUM(A7,1)</f>
        <v>2</v>
      </c>
      <c r="B8" s="78" t="s">
        <v>210</v>
      </c>
      <c r="C8" s="76">
        <v>41474</v>
      </c>
      <c r="D8" s="79" t="s">
        <v>211</v>
      </c>
      <c r="E8" s="79">
        <v>115831</v>
      </c>
      <c r="F8" s="156" t="s">
        <v>40</v>
      </c>
      <c r="G8" s="80">
        <v>75</v>
      </c>
    </row>
    <row r="9" spans="1:9" s="17" customFormat="1" ht="12.75" x14ac:dyDescent="0.2">
      <c r="A9" s="101">
        <f t="shared" ref="A9:A37" si="0">SUM(A8,1)</f>
        <v>3</v>
      </c>
      <c r="B9" s="78" t="s">
        <v>206</v>
      </c>
      <c r="C9" s="76">
        <v>41474</v>
      </c>
      <c r="D9" s="79" t="s">
        <v>207</v>
      </c>
      <c r="E9" s="79">
        <v>112749</v>
      </c>
      <c r="F9" s="156" t="s">
        <v>40</v>
      </c>
      <c r="G9" s="80">
        <v>75</v>
      </c>
    </row>
    <row r="10" spans="1:9" s="17" customFormat="1" ht="12.75" x14ac:dyDescent="0.2">
      <c r="A10" s="101">
        <f t="shared" si="0"/>
        <v>4</v>
      </c>
      <c r="B10" s="78" t="s">
        <v>212</v>
      </c>
      <c r="C10" s="76">
        <v>41474</v>
      </c>
      <c r="D10" s="79" t="s">
        <v>213</v>
      </c>
      <c r="E10" s="79">
        <v>115828</v>
      </c>
      <c r="F10" s="156" t="s">
        <v>40</v>
      </c>
      <c r="G10" s="80">
        <v>135</v>
      </c>
    </row>
    <row r="11" spans="1:9" s="17" customFormat="1" ht="12.75" x14ac:dyDescent="0.2">
      <c r="A11" s="101">
        <f t="shared" si="0"/>
        <v>5</v>
      </c>
      <c r="B11" s="78" t="s">
        <v>216</v>
      </c>
      <c r="C11" s="76">
        <v>41474</v>
      </c>
      <c r="D11" s="79" t="s">
        <v>217</v>
      </c>
      <c r="E11" s="79">
        <v>107175</v>
      </c>
      <c r="F11" s="156" t="s">
        <v>40</v>
      </c>
      <c r="G11" s="80">
        <v>190</v>
      </c>
      <c r="H11" s="155">
        <f>SUM(G7:G11)</f>
        <v>520</v>
      </c>
      <c r="I11" s="17">
        <v>2013</v>
      </c>
    </row>
    <row r="12" spans="1:9" s="17" customFormat="1" ht="12.75" x14ac:dyDescent="0.2">
      <c r="A12" s="101">
        <f t="shared" si="0"/>
        <v>6</v>
      </c>
      <c r="B12" s="78" t="s">
        <v>31</v>
      </c>
      <c r="C12" s="76">
        <v>41800</v>
      </c>
      <c r="D12" s="79" t="s">
        <v>47</v>
      </c>
      <c r="E12" s="79">
        <v>127805</v>
      </c>
      <c r="F12" s="156" t="s">
        <v>40</v>
      </c>
      <c r="G12" s="80">
        <v>45</v>
      </c>
    </row>
    <row r="13" spans="1:9" s="17" customFormat="1" ht="12.75" x14ac:dyDescent="0.2">
      <c r="A13" s="101">
        <f t="shared" si="0"/>
        <v>7</v>
      </c>
      <c r="B13" s="78" t="s">
        <v>60</v>
      </c>
      <c r="C13" s="76">
        <v>41837</v>
      </c>
      <c r="D13" s="79" t="s">
        <v>61</v>
      </c>
      <c r="E13" s="79">
        <v>127823</v>
      </c>
      <c r="F13" s="156" t="s">
        <v>40</v>
      </c>
      <c r="G13" s="80">
        <v>66</v>
      </c>
    </row>
    <row r="14" spans="1:9" s="17" customFormat="1" ht="12.75" x14ac:dyDescent="0.2">
      <c r="A14" s="101">
        <f t="shared" si="0"/>
        <v>8</v>
      </c>
      <c r="B14" s="78" t="s">
        <v>60</v>
      </c>
      <c r="C14" s="76">
        <v>41864</v>
      </c>
      <c r="D14" s="79" t="s">
        <v>108</v>
      </c>
      <c r="E14" s="79">
        <v>133427</v>
      </c>
      <c r="F14" s="156" t="s">
        <v>40</v>
      </c>
      <c r="G14" s="80">
        <v>222</v>
      </c>
    </row>
    <row r="15" spans="1:9" s="17" customFormat="1" ht="12.75" x14ac:dyDescent="0.2">
      <c r="A15" s="101">
        <f t="shared" si="0"/>
        <v>9</v>
      </c>
      <c r="B15" s="78" t="s">
        <v>31</v>
      </c>
      <c r="C15" s="76">
        <v>41915</v>
      </c>
      <c r="D15" s="79" t="s">
        <v>45</v>
      </c>
      <c r="E15" s="79">
        <v>133493</v>
      </c>
      <c r="F15" s="156" t="s">
        <v>40</v>
      </c>
      <c r="G15" s="80">
        <v>45</v>
      </c>
    </row>
    <row r="16" spans="1:9" s="17" customFormat="1" ht="12.75" x14ac:dyDescent="0.2">
      <c r="A16" s="101">
        <f t="shared" si="0"/>
        <v>10</v>
      </c>
      <c r="B16" s="78" t="s">
        <v>31</v>
      </c>
      <c r="C16" s="76">
        <v>41915</v>
      </c>
      <c r="D16" s="79" t="s">
        <v>82</v>
      </c>
      <c r="E16" s="79">
        <v>133479</v>
      </c>
      <c r="F16" s="156" t="s">
        <v>40</v>
      </c>
      <c r="G16" s="80">
        <v>90</v>
      </c>
    </row>
    <row r="17" spans="1:9" s="17" customFormat="1" ht="12.75" x14ac:dyDescent="0.2">
      <c r="A17" s="101">
        <f t="shared" si="0"/>
        <v>11</v>
      </c>
      <c r="B17" s="78" t="s">
        <v>60</v>
      </c>
      <c r="C17" s="76">
        <v>41940</v>
      </c>
      <c r="D17" s="79" t="s">
        <v>62</v>
      </c>
      <c r="E17" s="79">
        <v>128384</v>
      </c>
      <c r="F17" s="156" t="s">
        <v>40</v>
      </c>
      <c r="G17" s="80">
        <v>66</v>
      </c>
      <c r="H17" s="155">
        <f>SUM(G12:G17)</f>
        <v>534</v>
      </c>
      <c r="I17" s="17">
        <v>2014</v>
      </c>
    </row>
    <row r="18" spans="1:9" s="17" customFormat="1" ht="12.75" x14ac:dyDescent="0.2">
      <c r="A18" s="101">
        <f t="shared" si="0"/>
        <v>12</v>
      </c>
      <c r="B18" s="78" t="s">
        <v>31</v>
      </c>
      <c r="C18" s="76">
        <v>42032</v>
      </c>
      <c r="D18" s="79" t="s">
        <v>46</v>
      </c>
      <c r="E18" s="79">
        <v>129475</v>
      </c>
      <c r="F18" s="156" t="s">
        <v>40</v>
      </c>
      <c r="G18" s="80">
        <v>45</v>
      </c>
    </row>
    <row r="19" spans="1:9" s="17" customFormat="1" ht="12.75" x14ac:dyDescent="0.2">
      <c r="A19" s="101">
        <f t="shared" si="0"/>
        <v>13</v>
      </c>
      <c r="B19" s="78" t="s">
        <v>29</v>
      </c>
      <c r="C19" s="76">
        <v>42053</v>
      </c>
      <c r="D19" s="79" t="s">
        <v>78</v>
      </c>
      <c r="E19" s="79">
        <v>129493</v>
      </c>
      <c r="F19" s="156" t="s">
        <v>40</v>
      </c>
      <c r="G19" s="80">
        <v>135</v>
      </c>
    </row>
    <row r="20" spans="1:9" s="17" customFormat="1" ht="12.75" x14ac:dyDescent="0.2">
      <c r="A20" s="101">
        <f t="shared" si="0"/>
        <v>14</v>
      </c>
      <c r="B20" s="78" t="s">
        <v>29</v>
      </c>
      <c r="C20" s="76">
        <v>42053</v>
      </c>
      <c r="D20" s="79" t="s">
        <v>79</v>
      </c>
      <c r="E20" s="79">
        <v>129473</v>
      </c>
      <c r="F20" s="156" t="s">
        <v>40</v>
      </c>
      <c r="G20" s="80">
        <v>135</v>
      </c>
    </row>
    <row r="21" spans="1:9" s="17" customFormat="1" ht="12.75" x14ac:dyDescent="0.2">
      <c r="A21" s="101">
        <f t="shared" si="0"/>
        <v>15</v>
      </c>
      <c r="B21" s="78" t="s">
        <v>42</v>
      </c>
      <c r="C21" s="76">
        <v>42112</v>
      </c>
      <c r="D21" s="79" t="s">
        <v>41</v>
      </c>
      <c r="E21" s="79">
        <v>130327</v>
      </c>
      <c r="F21" s="156" t="s">
        <v>40</v>
      </c>
      <c r="G21" s="80">
        <v>45</v>
      </c>
    </row>
    <row r="22" spans="1:9" s="17" customFormat="1" ht="12.75" x14ac:dyDescent="0.2">
      <c r="A22" s="101">
        <f t="shared" si="0"/>
        <v>16</v>
      </c>
      <c r="B22" s="78" t="s">
        <v>43</v>
      </c>
      <c r="C22" s="76">
        <v>42173</v>
      </c>
      <c r="D22" s="79" t="s">
        <v>44</v>
      </c>
      <c r="E22" s="79">
        <v>130397</v>
      </c>
      <c r="F22" s="156" t="s">
        <v>40</v>
      </c>
      <c r="G22" s="80">
        <v>45</v>
      </c>
    </row>
    <row r="23" spans="1:9" s="17" customFormat="1" ht="12.75" x14ac:dyDescent="0.2">
      <c r="A23" s="101">
        <f t="shared" si="0"/>
        <v>17</v>
      </c>
      <c r="B23" s="78" t="s">
        <v>86</v>
      </c>
      <c r="C23" s="76">
        <v>42236</v>
      </c>
      <c r="D23" s="79" t="s">
        <v>87</v>
      </c>
      <c r="E23" s="79">
        <v>132101</v>
      </c>
      <c r="F23" s="156" t="s">
        <v>40</v>
      </c>
      <c r="G23" s="80">
        <v>150</v>
      </c>
    </row>
    <row r="24" spans="1:9" s="17" customFormat="1" ht="12.75" x14ac:dyDescent="0.2">
      <c r="A24" s="101">
        <f t="shared" si="0"/>
        <v>18</v>
      </c>
      <c r="B24" s="78" t="s">
        <v>48</v>
      </c>
      <c r="C24" s="76">
        <v>42296</v>
      </c>
      <c r="D24" s="79" t="s">
        <v>49</v>
      </c>
      <c r="E24" s="79">
        <v>132729</v>
      </c>
      <c r="F24" s="156" t="s">
        <v>40</v>
      </c>
      <c r="G24" s="80">
        <v>50</v>
      </c>
    </row>
    <row r="25" spans="1:9" s="17" customFormat="1" ht="12.75" x14ac:dyDescent="0.2">
      <c r="A25" s="101">
        <f t="shared" si="0"/>
        <v>19</v>
      </c>
      <c r="B25" s="78" t="s">
        <v>20</v>
      </c>
      <c r="C25" s="76">
        <v>42361</v>
      </c>
      <c r="D25" s="79" t="s">
        <v>55</v>
      </c>
      <c r="E25" s="79">
        <v>132828</v>
      </c>
      <c r="F25" s="156" t="s">
        <v>40</v>
      </c>
      <c r="G25" s="80">
        <v>50</v>
      </c>
    </row>
    <row r="26" spans="1:9" s="17" customFormat="1" ht="12.75" x14ac:dyDescent="0.2">
      <c r="A26" s="101">
        <f t="shared" si="0"/>
        <v>20</v>
      </c>
      <c r="B26" s="78" t="s">
        <v>31</v>
      </c>
      <c r="C26" s="76">
        <v>42361</v>
      </c>
      <c r="D26" s="79" t="s">
        <v>57</v>
      </c>
      <c r="E26" s="79">
        <v>132827</v>
      </c>
      <c r="F26" s="156" t="s">
        <v>40</v>
      </c>
      <c r="G26" s="80">
        <v>50</v>
      </c>
    </row>
    <row r="27" spans="1:9" s="17" customFormat="1" ht="12.75" x14ac:dyDescent="0.2">
      <c r="A27" s="101">
        <f t="shared" si="0"/>
        <v>21</v>
      </c>
      <c r="B27" s="78" t="s">
        <v>144</v>
      </c>
      <c r="C27" s="76">
        <v>42367</v>
      </c>
      <c r="D27" s="79" t="s">
        <v>145</v>
      </c>
      <c r="E27" s="79">
        <v>132843</v>
      </c>
      <c r="F27" s="156" t="s">
        <v>40</v>
      </c>
      <c r="G27" s="80">
        <v>1141.01</v>
      </c>
      <c r="H27" s="155">
        <f>SUM(G18:G27)</f>
        <v>1846.01</v>
      </c>
      <c r="I27" s="17">
        <v>2015</v>
      </c>
    </row>
    <row r="28" spans="1:9" s="17" customFormat="1" ht="12.75" x14ac:dyDescent="0.2">
      <c r="A28" s="101">
        <f t="shared" si="0"/>
        <v>22</v>
      </c>
      <c r="B28" s="78" t="s">
        <v>31</v>
      </c>
      <c r="C28" s="76">
        <v>42422</v>
      </c>
      <c r="D28" s="79" t="s">
        <v>56</v>
      </c>
      <c r="E28" s="101">
        <v>134213</v>
      </c>
      <c r="F28" s="156" t="s">
        <v>40</v>
      </c>
      <c r="G28" s="80">
        <v>50</v>
      </c>
    </row>
    <row r="29" spans="1:9" s="17" customFormat="1" ht="12.75" x14ac:dyDescent="0.2">
      <c r="A29" s="101">
        <f t="shared" si="0"/>
        <v>23</v>
      </c>
      <c r="B29" s="78" t="s">
        <v>133</v>
      </c>
      <c r="C29" s="76">
        <v>42423</v>
      </c>
      <c r="D29" s="79" t="s">
        <v>134</v>
      </c>
      <c r="E29" s="101">
        <v>134214</v>
      </c>
      <c r="F29" s="156" t="s">
        <v>40</v>
      </c>
      <c r="G29" s="80">
        <v>647</v>
      </c>
    </row>
    <row r="30" spans="1:9" s="17" customFormat="1" ht="12.75" x14ac:dyDescent="0.2">
      <c r="A30" s="101">
        <f t="shared" si="0"/>
        <v>24</v>
      </c>
      <c r="B30" s="78" t="s">
        <v>176</v>
      </c>
      <c r="C30" s="76">
        <v>42469</v>
      </c>
      <c r="D30" s="79" t="s">
        <v>177</v>
      </c>
      <c r="E30" s="79">
        <v>136051</v>
      </c>
      <c r="F30" s="156" t="s">
        <v>40</v>
      </c>
      <c r="G30" s="80">
        <v>50</v>
      </c>
    </row>
    <row r="31" spans="1:9" s="17" customFormat="1" ht="12.75" x14ac:dyDescent="0.2">
      <c r="A31" s="101">
        <f t="shared" si="0"/>
        <v>25</v>
      </c>
      <c r="B31" s="78" t="s">
        <v>242</v>
      </c>
      <c r="C31" s="76">
        <v>42529</v>
      </c>
      <c r="D31" s="79" t="s">
        <v>243</v>
      </c>
      <c r="E31" s="79">
        <v>136098</v>
      </c>
      <c r="F31" s="156" t="s">
        <v>40</v>
      </c>
      <c r="G31" s="80">
        <v>51</v>
      </c>
    </row>
    <row r="32" spans="1:9" s="17" customFormat="1" ht="12.75" x14ac:dyDescent="0.2">
      <c r="A32" s="101">
        <f t="shared" si="0"/>
        <v>26</v>
      </c>
      <c r="B32" s="78" t="s">
        <v>241</v>
      </c>
      <c r="C32" s="76">
        <v>42564</v>
      </c>
      <c r="D32" s="79" t="s">
        <v>252</v>
      </c>
      <c r="E32" s="107">
        <v>137761</v>
      </c>
      <c r="F32" s="156" t="s">
        <v>40</v>
      </c>
      <c r="G32" s="80">
        <v>50</v>
      </c>
    </row>
    <row r="33" spans="1:10" s="17" customFormat="1" ht="12.75" x14ac:dyDescent="0.2">
      <c r="A33" s="101">
        <f t="shared" si="0"/>
        <v>27</v>
      </c>
      <c r="B33" s="78" t="s">
        <v>293</v>
      </c>
      <c r="C33" s="76">
        <v>42600</v>
      </c>
      <c r="D33" s="79" t="s">
        <v>294</v>
      </c>
      <c r="E33" s="117">
        <v>137797</v>
      </c>
      <c r="F33" s="194" t="s">
        <v>40</v>
      </c>
      <c r="G33" s="80">
        <v>220</v>
      </c>
    </row>
    <row r="34" spans="1:10" s="17" customFormat="1" ht="12.75" x14ac:dyDescent="0.2">
      <c r="A34" s="101">
        <f t="shared" si="0"/>
        <v>28</v>
      </c>
      <c r="B34" s="78" t="s">
        <v>293</v>
      </c>
      <c r="C34" s="76">
        <v>42622</v>
      </c>
      <c r="D34" s="79" t="s">
        <v>312</v>
      </c>
      <c r="E34" s="119">
        <v>137812</v>
      </c>
      <c r="F34" s="156" t="s">
        <v>40</v>
      </c>
      <c r="G34" s="80">
        <v>244</v>
      </c>
    </row>
    <row r="35" spans="1:10" s="17" customFormat="1" ht="12.75" x14ac:dyDescent="0.2">
      <c r="A35" s="101">
        <f t="shared" si="0"/>
        <v>29</v>
      </c>
      <c r="B35" s="78" t="s">
        <v>368</v>
      </c>
      <c r="C35" s="76">
        <v>42655</v>
      </c>
      <c r="D35" s="79" t="s">
        <v>367</v>
      </c>
      <c r="E35" s="79">
        <v>137847</v>
      </c>
      <c r="F35" s="156" t="s">
        <v>40</v>
      </c>
      <c r="G35" s="80">
        <v>75</v>
      </c>
    </row>
    <row r="36" spans="1:10" s="17" customFormat="1" ht="12.75" x14ac:dyDescent="0.2">
      <c r="A36" s="101">
        <f t="shared" si="0"/>
        <v>30</v>
      </c>
      <c r="B36" s="78" t="s">
        <v>295</v>
      </c>
      <c r="C36" s="76">
        <v>42655</v>
      </c>
      <c r="D36" s="79" t="s">
        <v>369</v>
      </c>
      <c r="E36" s="79">
        <v>137850</v>
      </c>
      <c r="F36" s="156" t="s">
        <v>40</v>
      </c>
      <c r="G36" s="80">
        <v>306</v>
      </c>
    </row>
    <row r="37" spans="1:10" s="17" customFormat="1" ht="12.75" x14ac:dyDescent="0.2">
      <c r="A37" s="101">
        <f t="shared" si="0"/>
        <v>31</v>
      </c>
      <c r="B37" s="78" t="s">
        <v>371</v>
      </c>
      <c r="C37" s="76">
        <v>42660</v>
      </c>
      <c r="D37" s="79" t="s">
        <v>370</v>
      </c>
      <c r="E37" s="101">
        <v>138460</v>
      </c>
      <c r="F37" s="156" t="s">
        <v>40</v>
      </c>
      <c r="G37" s="80">
        <v>50</v>
      </c>
      <c r="H37" s="155">
        <f>SUM(G28:G37)</f>
        <v>1743</v>
      </c>
      <c r="I37" s="17">
        <v>2016</v>
      </c>
    </row>
    <row r="38" spans="1:10" s="16" customFormat="1" thickBot="1" x14ac:dyDescent="0.25">
      <c r="A38" s="33"/>
      <c r="B38" s="89" t="s">
        <v>163</v>
      </c>
      <c r="C38" s="89"/>
      <c r="D38" s="89"/>
      <c r="E38" s="89"/>
      <c r="F38" s="89"/>
      <c r="G38" s="90">
        <f>SUM(G7:G37)</f>
        <v>4643.01</v>
      </c>
    </row>
    <row r="39" spans="1:10" ht="15.75" thickTop="1" x14ac:dyDescent="0.25">
      <c r="A39" s="16"/>
      <c r="B39" s="16"/>
      <c r="C39" s="16"/>
      <c r="D39" s="16"/>
      <c r="E39" s="16"/>
      <c r="F39" s="16"/>
      <c r="G39" s="16"/>
    </row>
    <row r="40" spans="1:10" x14ac:dyDescent="0.25">
      <c r="A40" s="19" t="s">
        <v>473</v>
      </c>
      <c r="B40" s="16"/>
      <c r="C40" s="16"/>
      <c r="D40" s="16"/>
      <c r="E40" s="16"/>
      <c r="F40" s="16"/>
      <c r="G40" s="16"/>
    </row>
    <row r="41" spans="1:10" x14ac:dyDescent="0.25">
      <c r="A41" s="16"/>
      <c r="B41" s="16"/>
      <c r="C41" s="16"/>
      <c r="D41" s="16"/>
      <c r="E41" s="16"/>
      <c r="F41" s="16"/>
      <c r="G41" s="16"/>
    </row>
    <row r="42" spans="1:10" x14ac:dyDescent="0.25">
      <c r="A42" s="53" t="s">
        <v>166</v>
      </c>
      <c r="B42" s="53" t="s">
        <v>168</v>
      </c>
      <c r="C42" s="53" t="s">
        <v>172</v>
      </c>
      <c r="D42" s="53" t="s">
        <v>14</v>
      </c>
      <c r="E42" s="54" t="s">
        <v>169</v>
      </c>
      <c r="F42" s="54" t="s">
        <v>15</v>
      </c>
      <c r="G42" s="54" t="s">
        <v>163</v>
      </c>
    </row>
    <row r="43" spans="1:10" s="77" customFormat="1" x14ac:dyDescent="0.25">
      <c r="A43" s="101">
        <v>1</v>
      </c>
      <c r="B43" s="11" t="s">
        <v>194</v>
      </c>
      <c r="C43" s="102">
        <v>42199</v>
      </c>
      <c r="D43" s="109">
        <v>132099</v>
      </c>
      <c r="E43" s="14"/>
      <c r="F43" s="11" t="s">
        <v>40</v>
      </c>
      <c r="G43" s="115">
        <v>75</v>
      </c>
      <c r="H43" s="222">
        <f>SUM(G43:G44)</f>
        <v>321.5</v>
      </c>
      <c r="I43" s="259">
        <v>2015</v>
      </c>
    </row>
    <row r="44" spans="1:10" s="17" customFormat="1" ht="12.75" x14ac:dyDescent="0.2">
      <c r="A44" s="101">
        <v>2</v>
      </c>
      <c r="B44" s="11" t="s">
        <v>338</v>
      </c>
      <c r="C44" s="114">
        <v>42188</v>
      </c>
      <c r="D44" s="178">
        <v>132066</v>
      </c>
      <c r="E44" s="14">
        <v>5538009</v>
      </c>
      <c r="F44" s="11" t="s">
        <v>40</v>
      </c>
      <c r="G44" s="115">
        <v>246.5</v>
      </c>
      <c r="I44" s="155"/>
    </row>
    <row r="45" spans="1:10" s="16" customFormat="1" ht="14.25" x14ac:dyDescent="0.2">
      <c r="A45" s="117">
        <v>3</v>
      </c>
      <c r="B45" s="11" t="s">
        <v>461</v>
      </c>
      <c r="C45" s="221">
        <v>42650</v>
      </c>
      <c r="D45" s="101">
        <v>138429</v>
      </c>
      <c r="F45" s="11" t="s">
        <v>40</v>
      </c>
      <c r="G45" s="115">
        <v>207</v>
      </c>
      <c r="H45" s="256">
        <f>SUM(G45)</f>
        <v>207</v>
      </c>
      <c r="I45" s="16">
        <v>2016</v>
      </c>
      <c r="J45" s="205"/>
    </row>
    <row r="46" spans="1:10" x14ac:dyDescent="0.25">
      <c r="A46" s="124"/>
      <c r="B46" s="125" t="s">
        <v>163</v>
      </c>
      <c r="C46" s="125"/>
      <c r="D46" s="125"/>
      <c r="E46" s="125"/>
      <c r="F46" s="125"/>
      <c r="G46" s="126">
        <f>SUM(G43:G45)</f>
        <v>528.5</v>
      </c>
    </row>
  </sheetData>
  <autoFilter ref="A6:G38"/>
  <mergeCells count="2">
    <mergeCell ref="A1:F1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J60"/>
  <sheetViews>
    <sheetView topLeftCell="A34" workbookViewId="0">
      <selection activeCell="G61" sqref="G61"/>
    </sheetView>
  </sheetViews>
  <sheetFormatPr defaultRowHeight="15" x14ac:dyDescent="0.25"/>
  <cols>
    <col min="1" max="1" width="7" customWidth="1"/>
    <col min="2" max="2" width="59.7109375" customWidth="1"/>
    <col min="3" max="3" width="14" customWidth="1"/>
    <col min="4" max="4" width="12.85546875" customWidth="1"/>
    <col min="5" max="5" width="13.5703125" bestFit="1" customWidth="1"/>
    <col min="6" max="6" width="12.7109375" customWidth="1"/>
    <col min="7" max="7" width="13.42578125" customWidth="1"/>
    <col min="8" max="8" width="10" bestFit="1" customWidth="1"/>
    <col min="9" max="9" width="10.42578125" bestFit="1" customWidth="1"/>
    <col min="10" max="10" width="10.28515625" bestFit="1" customWidth="1"/>
  </cols>
  <sheetData>
    <row r="1" spans="1:10" x14ac:dyDescent="0.25">
      <c r="A1" s="17"/>
      <c r="B1" s="231" t="s">
        <v>471</v>
      </c>
      <c r="C1" s="231"/>
      <c r="D1" s="231"/>
      <c r="E1" s="231"/>
      <c r="F1" s="231"/>
      <c r="G1" s="23"/>
    </row>
    <row r="2" spans="1:10" x14ac:dyDescent="0.25">
      <c r="A2" s="17"/>
      <c r="B2" s="230" t="s">
        <v>3</v>
      </c>
      <c r="C2" s="230"/>
      <c r="D2" s="230"/>
      <c r="E2" s="230"/>
      <c r="F2" s="230"/>
      <c r="G2" s="24"/>
    </row>
    <row r="3" spans="1:10" x14ac:dyDescent="0.25">
      <c r="A3" s="17"/>
      <c r="B3" s="17"/>
      <c r="C3" s="25"/>
      <c r="D3" s="25"/>
      <c r="E3" s="25"/>
      <c r="F3" s="25"/>
      <c r="G3" s="25"/>
    </row>
    <row r="4" spans="1:10" x14ac:dyDescent="0.25">
      <c r="A4" s="17"/>
      <c r="B4" s="26" t="s">
        <v>475</v>
      </c>
      <c r="C4" s="17"/>
      <c r="D4" s="17"/>
      <c r="E4" s="17"/>
      <c r="F4" s="17"/>
      <c r="G4" s="17"/>
    </row>
    <row r="5" spans="1:10" x14ac:dyDescent="0.25">
      <c r="A5" s="17"/>
      <c r="B5" s="17"/>
      <c r="C5" s="17"/>
      <c r="D5" s="17"/>
      <c r="E5" s="17"/>
      <c r="F5" s="17"/>
      <c r="G5" s="17"/>
    </row>
    <row r="6" spans="1:10" ht="25.5" x14ac:dyDescent="0.25">
      <c r="A6" s="20" t="s">
        <v>10</v>
      </c>
      <c r="B6" s="20" t="s">
        <v>11</v>
      </c>
      <c r="C6" s="21" t="s">
        <v>12</v>
      </c>
      <c r="D6" s="20" t="s">
        <v>13</v>
      </c>
      <c r="E6" s="22" t="s">
        <v>15</v>
      </c>
      <c r="F6" s="22" t="s">
        <v>14</v>
      </c>
      <c r="G6" s="20" t="s">
        <v>163</v>
      </c>
    </row>
    <row r="7" spans="1:10" s="17" customFormat="1" ht="12.75" x14ac:dyDescent="0.2">
      <c r="A7" s="101">
        <v>1</v>
      </c>
      <c r="B7" s="78" t="s">
        <v>70</v>
      </c>
      <c r="C7" s="76">
        <v>41569</v>
      </c>
      <c r="D7" s="79" t="s">
        <v>138</v>
      </c>
      <c r="E7" s="79">
        <v>125049</v>
      </c>
      <c r="F7" s="156" t="s">
        <v>285</v>
      </c>
      <c r="G7" s="80">
        <v>840</v>
      </c>
      <c r="H7" s="155">
        <f>SUM(G7)</f>
        <v>840</v>
      </c>
      <c r="I7" s="17">
        <v>2013</v>
      </c>
    </row>
    <row r="8" spans="1:10" s="17" customFormat="1" ht="12.75" x14ac:dyDescent="0.2">
      <c r="A8" s="101">
        <f>SUM(A7,1)</f>
        <v>2</v>
      </c>
      <c r="B8" s="78" t="s">
        <v>105</v>
      </c>
      <c r="C8" s="76">
        <v>42118</v>
      </c>
      <c r="D8" s="79" t="s">
        <v>106</v>
      </c>
      <c r="E8" s="79">
        <v>130266</v>
      </c>
      <c r="F8" s="156" t="s">
        <v>285</v>
      </c>
      <c r="G8" s="80">
        <v>300</v>
      </c>
    </row>
    <row r="9" spans="1:10" s="17" customFormat="1" ht="12.75" x14ac:dyDescent="0.2">
      <c r="A9" s="101">
        <f t="shared" ref="A9:A33" si="0">SUM(A8,1)</f>
        <v>3</v>
      </c>
      <c r="B9" s="78" t="s">
        <v>70</v>
      </c>
      <c r="C9" s="76">
        <v>42287</v>
      </c>
      <c r="D9" s="79" t="s">
        <v>356</v>
      </c>
      <c r="E9" s="193">
        <v>130251</v>
      </c>
      <c r="F9" s="156" t="s">
        <v>285</v>
      </c>
      <c r="G9" s="80">
        <v>705</v>
      </c>
    </row>
    <row r="10" spans="1:10" s="17" customFormat="1" ht="12.75" x14ac:dyDescent="0.2">
      <c r="A10" s="101">
        <f t="shared" si="0"/>
        <v>4</v>
      </c>
      <c r="B10" s="78" t="s">
        <v>70</v>
      </c>
      <c r="C10" s="76">
        <v>42287</v>
      </c>
      <c r="D10" s="79" t="s">
        <v>355</v>
      </c>
      <c r="E10" s="193">
        <v>130268</v>
      </c>
      <c r="F10" s="156" t="s">
        <v>285</v>
      </c>
      <c r="G10" s="80">
        <v>803</v>
      </c>
      <c r="H10" s="155">
        <f>SUM(G8:G10)</f>
        <v>1808</v>
      </c>
      <c r="I10" s="17">
        <v>2015</v>
      </c>
    </row>
    <row r="11" spans="1:10" s="17" customFormat="1" ht="12.75" x14ac:dyDescent="0.2">
      <c r="A11" s="101">
        <f t="shared" si="0"/>
        <v>5</v>
      </c>
      <c r="B11" s="78" t="s">
        <v>153</v>
      </c>
      <c r="C11" s="76">
        <v>42416</v>
      </c>
      <c r="D11" s="79" t="s">
        <v>154</v>
      </c>
      <c r="E11" s="101">
        <v>128440</v>
      </c>
      <c r="F11" s="156" t="s">
        <v>285</v>
      </c>
      <c r="G11" s="80">
        <v>384</v>
      </c>
      <c r="J11" s="219"/>
    </row>
    <row r="12" spans="1:10" s="17" customFormat="1" ht="12.75" x14ac:dyDescent="0.2">
      <c r="A12" s="101">
        <f t="shared" si="0"/>
        <v>6</v>
      </c>
      <c r="B12" s="78" t="s">
        <v>153</v>
      </c>
      <c r="C12" s="76">
        <v>42416</v>
      </c>
      <c r="D12" s="79" t="s">
        <v>155</v>
      </c>
      <c r="E12" s="101">
        <v>131294</v>
      </c>
      <c r="F12" s="156" t="s">
        <v>285</v>
      </c>
      <c r="G12" s="80">
        <v>816</v>
      </c>
    </row>
    <row r="13" spans="1:10" s="17" customFormat="1" ht="12.75" x14ac:dyDescent="0.2">
      <c r="A13" s="101">
        <f t="shared" si="0"/>
        <v>7</v>
      </c>
      <c r="B13" s="78" t="s">
        <v>153</v>
      </c>
      <c r="C13" s="76">
        <v>42416</v>
      </c>
      <c r="D13" s="79" t="s">
        <v>161</v>
      </c>
      <c r="E13" s="79">
        <v>128446</v>
      </c>
      <c r="F13" s="156" t="s">
        <v>285</v>
      </c>
      <c r="G13" s="80">
        <v>2328</v>
      </c>
    </row>
    <row r="14" spans="1:10" s="17" customFormat="1" ht="12.75" x14ac:dyDescent="0.2">
      <c r="A14" s="101">
        <f t="shared" si="0"/>
        <v>8</v>
      </c>
      <c r="B14" s="78" t="s">
        <v>70</v>
      </c>
      <c r="C14" s="76">
        <v>42425</v>
      </c>
      <c r="D14" s="79" t="s">
        <v>156</v>
      </c>
      <c r="E14" s="79">
        <v>132121</v>
      </c>
      <c r="F14" s="156" t="s">
        <v>285</v>
      </c>
      <c r="G14" s="80">
        <v>984</v>
      </c>
    </row>
    <row r="15" spans="1:10" s="17" customFormat="1" ht="12.75" x14ac:dyDescent="0.2">
      <c r="A15" s="101">
        <f t="shared" si="0"/>
        <v>9</v>
      </c>
      <c r="B15" s="78" t="s">
        <v>70</v>
      </c>
      <c r="C15" s="76">
        <v>42425</v>
      </c>
      <c r="D15" s="79" t="s">
        <v>157</v>
      </c>
      <c r="E15" s="101">
        <v>132767</v>
      </c>
      <c r="F15" s="156" t="s">
        <v>285</v>
      </c>
      <c r="G15" s="80">
        <v>1440</v>
      </c>
    </row>
    <row r="16" spans="1:10" s="17" customFormat="1" ht="12.75" x14ac:dyDescent="0.2">
      <c r="A16" s="101">
        <f t="shared" si="0"/>
        <v>10</v>
      </c>
      <c r="B16" s="78" t="s">
        <v>70</v>
      </c>
      <c r="C16" s="76">
        <v>42425</v>
      </c>
      <c r="D16" s="79" t="s">
        <v>160</v>
      </c>
      <c r="E16" s="79">
        <v>132094</v>
      </c>
      <c r="F16" s="156" t="s">
        <v>285</v>
      </c>
      <c r="G16" s="80">
        <v>1776</v>
      </c>
    </row>
    <row r="17" spans="1:7" s="17" customFormat="1" ht="12.75" x14ac:dyDescent="0.2">
      <c r="A17" s="101">
        <f t="shared" si="0"/>
        <v>11</v>
      </c>
      <c r="B17" s="78" t="s">
        <v>68</v>
      </c>
      <c r="C17" s="76">
        <v>42500</v>
      </c>
      <c r="D17" s="79" t="s">
        <v>225</v>
      </c>
      <c r="E17" s="117">
        <v>137016</v>
      </c>
      <c r="F17" s="156" t="s">
        <v>285</v>
      </c>
      <c r="G17" s="80">
        <v>55</v>
      </c>
    </row>
    <row r="18" spans="1:7" s="17" customFormat="1" ht="12.75" x14ac:dyDescent="0.2">
      <c r="A18" s="101">
        <f t="shared" si="0"/>
        <v>12</v>
      </c>
      <c r="B18" s="78" t="s">
        <v>70</v>
      </c>
      <c r="C18" s="76">
        <v>42564</v>
      </c>
      <c r="D18" s="79" t="s">
        <v>255</v>
      </c>
      <c r="E18" s="117">
        <v>134280</v>
      </c>
      <c r="F18" s="156" t="s">
        <v>285</v>
      </c>
      <c r="G18" s="80">
        <v>332</v>
      </c>
    </row>
    <row r="19" spans="1:7" s="17" customFormat="1" ht="12.75" x14ac:dyDescent="0.2">
      <c r="A19" s="101">
        <f t="shared" si="0"/>
        <v>13</v>
      </c>
      <c r="B19" s="78" t="s">
        <v>148</v>
      </c>
      <c r="C19" s="76">
        <v>42535</v>
      </c>
      <c r="D19" s="79" t="s">
        <v>248</v>
      </c>
      <c r="E19" s="79">
        <v>136010</v>
      </c>
      <c r="F19" s="156" t="s">
        <v>285</v>
      </c>
      <c r="G19" s="80">
        <v>2544</v>
      </c>
    </row>
    <row r="20" spans="1:7" s="17" customFormat="1" ht="12.75" x14ac:dyDescent="0.2">
      <c r="A20" s="101">
        <f t="shared" si="0"/>
        <v>14</v>
      </c>
      <c r="B20" s="78" t="s">
        <v>227</v>
      </c>
      <c r="C20" s="76">
        <v>42565</v>
      </c>
      <c r="D20" s="79" t="s">
        <v>259</v>
      </c>
      <c r="E20" s="123">
        <v>136048</v>
      </c>
      <c r="F20" s="156" t="s">
        <v>285</v>
      </c>
      <c r="G20" s="80">
        <v>216</v>
      </c>
    </row>
    <row r="21" spans="1:7" s="17" customFormat="1" ht="12.75" x14ac:dyDescent="0.2">
      <c r="A21" s="101">
        <f t="shared" si="0"/>
        <v>15</v>
      </c>
      <c r="B21" s="78" t="s">
        <v>117</v>
      </c>
      <c r="C21" s="76">
        <v>42572</v>
      </c>
      <c r="D21" s="79" t="s">
        <v>266</v>
      </c>
      <c r="E21" s="106" t="s">
        <v>267</v>
      </c>
      <c r="F21" s="156" t="s">
        <v>285</v>
      </c>
      <c r="G21" s="80">
        <v>2208</v>
      </c>
    </row>
    <row r="22" spans="1:7" s="17" customFormat="1" ht="12.75" x14ac:dyDescent="0.2">
      <c r="A22" s="101">
        <f t="shared" si="0"/>
        <v>16</v>
      </c>
      <c r="B22" s="78" t="s">
        <v>117</v>
      </c>
      <c r="C22" s="76">
        <v>42572</v>
      </c>
      <c r="D22" s="79" t="s">
        <v>270</v>
      </c>
      <c r="E22" s="107">
        <v>132717</v>
      </c>
      <c r="F22" s="156" t="s">
        <v>285</v>
      </c>
      <c r="G22" s="80">
        <v>3216</v>
      </c>
    </row>
    <row r="23" spans="1:7" s="17" customFormat="1" ht="12.75" x14ac:dyDescent="0.2">
      <c r="A23" s="101">
        <f t="shared" si="0"/>
        <v>17</v>
      </c>
      <c r="B23" s="78" t="s">
        <v>291</v>
      </c>
      <c r="C23" s="76">
        <v>42600</v>
      </c>
      <c r="D23" s="79" t="s">
        <v>298</v>
      </c>
      <c r="E23" s="107">
        <v>137786</v>
      </c>
      <c r="F23" s="156" t="s">
        <v>285</v>
      </c>
      <c r="G23" s="80">
        <v>792</v>
      </c>
    </row>
    <row r="24" spans="1:7" s="17" customFormat="1" ht="12.75" x14ac:dyDescent="0.2">
      <c r="A24" s="101">
        <f t="shared" si="0"/>
        <v>18</v>
      </c>
      <c r="B24" s="78" t="s">
        <v>299</v>
      </c>
      <c r="C24" s="76">
        <v>42606</v>
      </c>
      <c r="D24" s="79" t="s">
        <v>300</v>
      </c>
      <c r="E24" s="106">
        <v>134282</v>
      </c>
      <c r="F24" s="156" t="s">
        <v>285</v>
      </c>
      <c r="G24" s="80">
        <v>350</v>
      </c>
    </row>
    <row r="25" spans="1:7" s="17" customFormat="1" ht="12.75" x14ac:dyDescent="0.2">
      <c r="A25" s="101">
        <f t="shared" si="0"/>
        <v>19</v>
      </c>
      <c r="B25" s="78" t="s">
        <v>301</v>
      </c>
      <c r="C25" s="76">
        <v>42606</v>
      </c>
      <c r="D25" s="79" t="s">
        <v>302</v>
      </c>
      <c r="E25" s="106">
        <v>136066</v>
      </c>
      <c r="F25" s="156" t="s">
        <v>285</v>
      </c>
      <c r="G25" s="80">
        <v>2136.9499999999998</v>
      </c>
    </row>
    <row r="26" spans="1:7" s="17" customFormat="1" ht="12.75" x14ac:dyDescent="0.2">
      <c r="A26" s="101">
        <f t="shared" si="0"/>
        <v>20</v>
      </c>
      <c r="B26" s="78" t="s">
        <v>303</v>
      </c>
      <c r="C26" s="76">
        <v>42608</v>
      </c>
      <c r="D26" s="79" t="s">
        <v>304</v>
      </c>
      <c r="E26" s="106">
        <v>137823</v>
      </c>
      <c r="F26" s="156" t="s">
        <v>285</v>
      </c>
      <c r="G26" s="80">
        <v>1152</v>
      </c>
    </row>
    <row r="27" spans="1:7" s="17" customFormat="1" ht="12.75" x14ac:dyDescent="0.2">
      <c r="A27" s="101">
        <f t="shared" si="0"/>
        <v>21</v>
      </c>
      <c r="B27" s="78" t="s">
        <v>148</v>
      </c>
      <c r="C27" s="76">
        <v>42655</v>
      </c>
      <c r="D27" s="79" t="s">
        <v>361</v>
      </c>
      <c r="E27" s="79">
        <v>138404</v>
      </c>
      <c r="F27" s="156" t="s">
        <v>285</v>
      </c>
      <c r="G27" s="80">
        <v>144</v>
      </c>
    </row>
    <row r="28" spans="1:7" s="17" customFormat="1" ht="12.75" x14ac:dyDescent="0.2">
      <c r="A28" s="101">
        <f t="shared" si="0"/>
        <v>22</v>
      </c>
      <c r="B28" s="78" t="s">
        <v>360</v>
      </c>
      <c r="C28" s="76">
        <v>42655</v>
      </c>
      <c r="D28" s="79" t="s">
        <v>359</v>
      </c>
      <c r="E28" s="79">
        <v>138442</v>
      </c>
      <c r="F28" s="156" t="s">
        <v>285</v>
      </c>
      <c r="G28" s="80">
        <v>168</v>
      </c>
    </row>
    <row r="29" spans="1:7" s="17" customFormat="1" ht="12.75" x14ac:dyDescent="0.2">
      <c r="A29" s="101">
        <f t="shared" si="0"/>
        <v>23</v>
      </c>
      <c r="B29" s="78" t="s">
        <v>303</v>
      </c>
      <c r="C29" s="76">
        <v>42636</v>
      </c>
      <c r="D29" s="79" t="s">
        <v>320</v>
      </c>
      <c r="E29" s="79">
        <v>134284</v>
      </c>
      <c r="F29" s="156" t="s">
        <v>285</v>
      </c>
      <c r="G29" s="80">
        <v>280.7</v>
      </c>
    </row>
    <row r="30" spans="1:7" s="17" customFormat="1" ht="12.75" x14ac:dyDescent="0.2">
      <c r="A30" s="101">
        <f t="shared" si="0"/>
        <v>24</v>
      </c>
      <c r="B30" s="78" t="s">
        <v>360</v>
      </c>
      <c r="C30" s="76">
        <v>42655</v>
      </c>
      <c r="D30" s="79" t="s">
        <v>382</v>
      </c>
      <c r="E30" s="79">
        <v>138441</v>
      </c>
      <c r="F30" s="156" t="s">
        <v>285</v>
      </c>
      <c r="G30" s="80">
        <v>312</v>
      </c>
    </row>
    <row r="31" spans="1:7" s="17" customFormat="1" ht="12.75" x14ac:dyDescent="0.2">
      <c r="A31" s="101">
        <f t="shared" si="0"/>
        <v>25</v>
      </c>
      <c r="B31" s="78" t="s">
        <v>360</v>
      </c>
      <c r="C31" s="76">
        <v>42655</v>
      </c>
      <c r="D31" s="79" t="s">
        <v>383</v>
      </c>
      <c r="E31" s="79">
        <v>138444</v>
      </c>
      <c r="F31" s="156" t="s">
        <v>285</v>
      </c>
      <c r="G31" s="80">
        <v>1988</v>
      </c>
    </row>
    <row r="32" spans="1:7" s="190" customFormat="1" ht="12.75" x14ac:dyDescent="0.2">
      <c r="A32" s="101">
        <f t="shared" si="0"/>
        <v>26</v>
      </c>
      <c r="B32" s="186" t="s">
        <v>158</v>
      </c>
      <c r="C32" s="187">
        <v>42661</v>
      </c>
      <c r="D32" s="188" t="s">
        <v>388</v>
      </c>
      <c r="E32" s="185">
        <v>134293</v>
      </c>
      <c r="F32" s="191" t="s">
        <v>285</v>
      </c>
      <c r="G32" s="189">
        <v>350</v>
      </c>
    </row>
    <row r="33" spans="1:10" s="190" customFormat="1" ht="12.75" x14ac:dyDescent="0.2">
      <c r="A33" s="101">
        <f t="shared" si="0"/>
        <v>27</v>
      </c>
      <c r="B33" s="78" t="s">
        <v>148</v>
      </c>
      <c r="C33" s="76">
        <v>42650</v>
      </c>
      <c r="D33" s="79" t="s">
        <v>394</v>
      </c>
      <c r="E33" s="79"/>
      <c r="G33" s="80">
        <v>1831.7</v>
      </c>
      <c r="H33" s="192">
        <f>SUM(G11:G33)</f>
        <v>25804.350000000002</v>
      </c>
      <c r="I33" s="190">
        <v>2016</v>
      </c>
    </row>
    <row r="34" spans="1:10" ht="15.75" thickBot="1" x14ac:dyDescent="0.3">
      <c r="A34" s="27"/>
      <c r="B34" s="91" t="s">
        <v>163</v>
      </c>
      <c r="C34" s="91"/>
      <c r="D34" s="91"/>
      <c r="E34" s="91"/>
      <c r="F34" s="91"/>
      <c r="G34" s="92">
        <f>SUM(G7:G33)</f>
        <v>28452.350000000002</v>
      </c>
    </row>
    <row r="35" spans="1:10" ht="15.75" thickTop="1" x14ac:dyDescent="0.25"/>
    <row r="36" spans="1:10" x14ac:dyDescent="0.25">
      <c r="A36" s="26" t="s">
        <v>473</v>
      </c>
      <c r="B36" s="17"/>
    </row>
    <row r="37" spans="1:10" x14ac:dyDescent="0.25">
      <c r="H37" s="5"/>
    </row>
    <row r="38" spans="1:10" x14ac:dyDescent="0.25">
      <c r="A38" s="9" t="s">
        <v>166</v>
      </c>
      <c r="B38" s="9" t="s">
        <v>168</v>
      </c>
      <c r="C38" s="9" t="s">
        <v>167</v>
      </c>
      <c r="D38" s="9" t="s">
        <v>14</v>
      </c>
      <c r="E38" s="10" t="s">
        <v>169</v>
      </c>
      <c r="F38" s="10" t="s">
        <v>15</v>
      </c>
      <c r="G38" s="10" t="s">
        <v>163</v>
      </c>
      <c r="H38" s="5"/>
    </row>
    <row r="39" spans="1:10" s="16" customFormat="1" ht="14.25" x14ac:dyDescent="0.2">
      <c r="A39" s="157">
        <v>1</v>
      </c>
      <c r="B39" s="105" t="s">
        <v>323</v>
      </c>
      <c r="C39" s="220">
        <v>41856</v>
      </c>
      <c r="D39" s="173">
        <v>133419</v>
      </c>
      <c r="E39" s="162">
        <v>9333100</v>
      </c>
      <c r="F39" s="171" t="s">
        <v>325</v>
      </c>
      <c r="G39" s="163">
        <v>405</v>
      </c>
      <c r="I39" s="205"/>
    </row>
    <row r="40" spans="1:10" s="17" customFormat="1" ht="12.75" x14ac:dyDescent="0.2">
      <c r="A40" s="157">
        <v>2</v>
      </c>
      <c r="B40" s="105" t="s">
        <v>328</v>
      </c>
      <c r="C40" s="114">
        <v>41659</v>
      </c>
      <c r="D40" s="173">
        <v>126129</v>
      </c>
      <c r="E40" s="164">
        <v>6373200</v>
      </c>
      <c r="F40" s="172" t="s">
        <v>335</v>
      </c>
      <c r="G40" s="163">
        <v>870</v>
      </c>
      <c r="I40" s="219"/>
    </row>
    <row r="41" spans="1:10" s="17" customFormat="1" ht="12.75" x14ac:dyDescent="0.2">
      <c r="A41" s="157">
        <v>3</v>
      </c>
      <c r="B41" s="105" t="s">
        <v>333</v>
      </c>
      <c r="C41" s="114">
        <v>41675</v>
      </c>
      <c r="D41" s="167">
        <v>126168</v>
      </c>
      <c r="E41" s="162">
        <v>5450652</v>
      </c>
      <c r="F41" s="172" t="s">
        <v>285</v>
      </c>
      <c r="G41" s="163">
        <v>405</v>
      </c>
      <c r="H41" s="223">
        <f>SUM(G39:G41)</f>
        <v>1680</v>
      </c>
      <c r="I41" s="219">
        <v>2014</v>
      </c>
    </row>
    <row r="42" spans="1:10" s="17" customFormat="1" ht="12.75" x14ac:dyDescent="0.2">
      <c r="A42" s="101">
        <v>4</v>
      </c>
      <c r="B42" s="108" t="s">
        <v>187</v>
      </c>
      <c r="C42" s="114">
        <v>42179</v>
      </c>
      <c r="D42" s="178">
        <v>132044</v>
      </c>
      <c r="E42" s="14">
        <v>5450715</v>
      </c>
      <c r="F42" s="11" t="s">
        <v>188</v>
      </c>
      <c r="G42" s="13">
        <v>1968</v>
      </c>
      <c r="H42" s="40"/>
    </row>
    <row r="43" spans="1:10" s="17" customFormat="1" ht="12.75" x14ac:dyDescent="0.2">
      <c r="A43" s="101">
        <v>5</v>
      </c>
      <c r="B43" s="11" t="s">
        <v>187</v>
      </c>
      <c r="C43" s="114">
        <v>42312</v>
      </c>
      <c r="D43" s="178">
        <v>132789</v>
      </c>
      <c r="E43" s="14">
        <v>5450715</v>
      </c>
      <c r="F43" s="11" t="s">
        <v>188</v>
      </c>
      <c r="G43" s="13">
        <v>858</v>
      </c>
      <c r="H43" s="260"/>
    </row>
    <row r="44" spans="1:10" s="17" customFormat="1" ht="12.75" x14ac:dyDescent="0.2">
      <c r="A44" s="101">
        <v>6</v>
      </c>
      <c r="B44" s="11" t="s">
        <v>192</v>
      </c>
      <c r="C44" s="114">
        <v>42320</v>
      </c>
      <c r="D44" s="178">
        <v>132810</v>
      </c>
      <c r="E44" s="14">
        <v>5524625</v>
      </c>
      <c r="F44" s="11" t="s">
        <v>188</v>
      </c>
      <c r="G44" s="13">
        <v>216</v>
      </c>
      <c r="H44" s="260">
        <f>SUM(G42:G44)</f>
        <v>3042</v>
      </c>
      <c r="I44" s="17">
        <v>2015</v>
      </c>
    </row>
    <row r="45" spans="1:10" s="16" customFormat="1" ht="14.25" x14ac:dyDescent="0.2">
      <c r="A45" s="101">
        <f t="shared" ref="A45:A59" si="1">SUM(A44, 1)</f>
        <v>7</v>
      </c>
      <c r="B45" s="11" t="s">
        <v>407</v>
      </c>
      <c r="C45" s="207">
        <v>42445</v>
      </c>
      <c r="D45" s="12">
        <v>136029</v>
      </c>
      <c r="E45" s="101"/>
      <c r="F45" s="11" t="s">
        <v>188</v>
      </c>
      <c r="G45" s="13">
        <v>456</v>
      </c>
      <c r="J45" s="205"/>
    </row>
    <row r="46" spans="1:10" s="16" customFormat="1" ht="14.25" x14ac:dyDescent="0.2">
      <c r="A46" s="101">
        <f t="shared" si="1"/>
        <v>8</v>
      </c>
      <c r="B46" s="11" t="s">
        <v>411</v>
      </c>
      <c r="C46" s="207">
        <v>42465</v>
      </c>
      <c r="D46" s="101">
        <v>136082</v>
      </c>
      <c r="E46" s="101">
        <v>5524337</v>
      </c>
      <c r="F46" s="11" t="s">
        <v>188</v>
      </c>
      <c r="G46" s="115">
        <v>480</v>
      </c>
      <c r="J46" s="205"/>
    </row>
    <row r="47" spans="1:10" s="16" customFormat="1" ht="14.25" x14ac:dyDescent="0.2">
      <c r="A47" s="117">
        <f t="shared" si="1"/>
        <v>9</v>
      </c>
      <c r="B47" s="15" t="s">
        <v>424</v>
      </c>
      <c r="C47" s="207">
        <v>42506</v>
      </c>
      <c r="D47" s="117">
        <v>137108</v>
      </c>
      <c r="E47" s="117">
        <v>6228138</v>
      </c>
      <c r="F47" s="11" t="s">
        <v>188</v>
      </c>
      <c r="G47" s="118">
        <v>288</v>
      </c>
      <c r="J47" s="205"/>
    </row>
    <row r="48" spans="1:10" s="16" customFormat="1" ht="14.25" x14ac:dyDescent="0.2">
      <c r="A48" s="117">
        <f t="shared" si="1"/>
        <v>10</v>
      </c>
      <c r="B48" s="15" t="s">
        <v>425</v>
      </c>
      <c r="C48" s="202">
        <v>42508</v>
      </c>
      <c r="D48" s="119"/>
      <c r="E48" s="117"/>
      <c r="F48" s="11" t="s">
        <v>188</v>
      </c>
      <c r="G48" s="118">
        <v>3000</v>
      </c>
      <c r="J48" s="205"/>
    </row>
    <row r="49" spans="1:10" s="16" customFormat="1" ht="14.25" x14ac:dyDescent="0.2">
      <c r="A49" s="117">
        <f t="shared" si="1"/>
        <v>11</v>
      </c>
      <c r="B49" s="108" t="s">
        <v>431</v>
      </c>
      <c r="C49" s="216">
        <v>42510</v>
      </c>
      <c r="D49" s="123"/>
      <c r="E49" s="123"/>
      <c r="F49" s="11" t="s">
        <v>188</v>
      </c>
      <c r="G49" s="217">
        <v>1495.2</v>
      </c>
      <c r="J49" s="205"/>
    </row>
    <row r="50" spans="1:10" s="16" customFormat="1" ht="14.25" x14ac:dyDescent="0.2">
      <c r="A50" s="117">
        <f t="shared" si="1"/>
        <v>12</v>
      </c>
      <c r="B50" s="11" t="s">
        <v>433</v>
      </c>
      <c r="C50" s="207">
        <v>42565</v>
      </c>
      <c r="D50" s="101">
        <v>134279</v>
      </c>
      <c r="E50" s="101">
        <v>6234200</v>
      </c>
      <c r="F50" s="11" t="s">
        <v>188</v>
      </c>
      <c r="G50" s="115">
        <v>840</v>
      </c>
      <c r="J50" s="205"/>
    </row>
    <row r="51" spans="1:10" s="16" customFormat="1" ht="14.25" x14ac:dyDescent="0.2">
      <c r="A51" s="117">
        <f t="shared" si="1"/>
        <v>13</v>
      </c>
      <c r="B51" s="11" t="s">
        <v>435</v>
      </c>
      <c r="C51" s="207">
        <v>42565</v>
      </c>
      <c r="D51" s="101">
        <v>137079</v>
      </c>
      <c r="E51" s="101"/>
      <c r="F51" s="11" t="s">
        <v>188</v>
      </c>
      <c r="G51" s="115">
        <v>264</v>
      </c>
      <c r="J51" s="205"/>
    </row>
    <row r="52" spans="1:10" s="16" customFormat="1" ht="14.25" x14ac:dyDescent="0.2">
      <c r="A52" s="117">
        <f t="shared" si="1"/>
        <v>14</v>
      </c>
      <c r="B52" s="11" t="s">
        <v>447</v>
      </c>
      <c r="C52" s="207">
        <v>42600</v>
      </c>
      <c r="D52" s="101">
        <v>137809</v>
      </c>
      <c r="E52" s="101">
        <v>5538007</v>
      </c>
      <c r="F52" s="11" t="s">
        <v>188</v>
      </c>
      <c r="G52" s="115">
        <v>5616</v>
      </c>
      <c r="J52" s="205"/>
    </row>
    <row r="53" spans="1:10" s="16" customFormat="1" ht="14.25" x14ac:dyDescent="0.2">
      <c r="A53" s="117">
        <f t="shared" si="1"/>
        <v>15</v>
      </c>
      <c r="B53" s="11" t="s">
        <v>445</v>
      </c>
      <c r="C53" s="207">
        <v>42600</v>
      </c>
      <c r="D53" s="101">
        <v>137808</v>
      </c>
      <c r="E53" s="101">
        <v>6300309</v>
      </c>
      <c r="F53" s="11" t="s">
        <v>188</v>
      </c>
      <c r="G53" s="115">
        <v>216</v>
      </c>
      <c r="J53" s="205"/>
    </row>
    <row r="54" spans="1:10" s="16" customFormat="1" ht="14.25" x14ac:dyDescent="0.2">
      <c r="A54" s="117">
        <f t="shared" si="1"/>
        <v>16</v>
      </c>
      <c r="B54" s="11" t="s">
        <v>407</v>
      </c>
      <c r="C54" s="207">
        <v>42600</v>
      </c>
      <c r="D54" s="101">
        <v>137804</v>
      </c>
      <c r="E54" s="101">
        <v>5450742</v>
      </c>
      <c r="F54" s="11" t="s">
        <v>188</v>
      </c>
      <c r="G54" s="115">
        <v>384</v>
      </c>
      <c r="J54" s="205"/>
    </row>
    <row r="55" spans="1:10" s="16" customFormat="1" ht="14.25" x14ac:dyDescent="0.2">
      <c r="A55" s="117">
        <f t="shared" si="1"/>
        <v>17</v>
      </c>
      <c r="B55" s="11" t="s">
        <v>448</v>
      </c>
      <c r="C55" s="114">
        <v>42621</v>
      </c>
      <c r="D55" s="101">
        <v>137842</v>
      </c>
      <c r="E55" s="101">
        <v>5524416</v>
      </c>
      <c r="F55" s="11" t="s">
        <v>188</v>
      </c>
      <c r="G55" s="115">
        <v>624</v>
      </c>
      <c r="J55" s="205"/>
    </row>
    <row r="56" spans="1:10" s="16" customFormat="1" ht="14.25" x14ac:dyDescent="0.2">
      <c r="A56" s="211">
        <f t="shared" si="1"/>
        <v>18</v>
      </c>
      <c r="B56" s="11" t="s">
        <v>451</v>
      </c>
      <c r="C56" s="114">
        <v>42621</v>
      </c>
      <c r="D56" s="101">
        <v>137841</v>
      </c>
      <c r="E56" s="101"/>
      <c r="F56" s="11" t="s">
        <v>188</v>
      </c>
      <c r="G56" s="115">
        <v>24</v>
      </c>
      <c r="J56" s="205"/>
    </row>
    <row r="57" spans="1:10" s="16" customFormat="1" ht="14.25" x14ac:dyDescent="0.2">
      <c r="A57" s="117">
        <f t="shared" si="1"/>
        <v>19</v>
      </c>
      <c r="B57" s="11" t="s">
        <v>462</v>
      </c>
      <c r="C57" s="206">
        <v>42650</v>
      </c>
      <c r="D57" s="101">
        <v>138423</v>
      </c>
      <c r="E57" s="101">
        <v>5524282</v>
      </c>
      <c r="F57" s="11" t="s">
        <v>188</v>
      </c>
      <c r="G57" s="115">
        <v>4800</v>
      </c>
      <c r="J57" s="205"/>
    </row>
    <row r="58" spans="1:10" s="16" customFormat="1" ht="14.25" x14ac:dyDescent="0.2">
      <c r="A58" s="117">
        <f t="shared" si="1"/>
        <v>20</v>
      </c>
      <c r="B58" s="11" t="s">
        <v>463</v>
      </c>
      <c r="C58" s="206">
        <v>42650</v>
      </c>
      <c r="D58" s="101">
        <v>138449</v>
      </c>
      <c r="E58" s="101">
        <v>5538007</v>
      </c>
      <c r="F58" s="11" t="s">
        <v>188</v>
      </c>
      <c r="G58" s="115">
        <v>658</v>
      </c>
      <c r="J58" s="205"/>
    </row>
    <row r="59" spans="1:10" s="16" customFormat="1" ht="14.25" x14ac:dyDescent="0.2">
      <c r="A59" s="117">
        <f t="shared" si="1"/>
        <v>21</v>
      </c>
      <c r="B59" s="11" t="s">
        <v>464</v>
      </c>
      <c r="C59" s="206">
        <v>42650</v>
      </c>
      <c r="D59" s="101">
        <v>134288</v>
      </c>
      <c r="E59" s="101"/>
      <c r="F59" s="11" t="s">
        <v>188</v>
      </c>
      <c r="G59" s="115">
        <v>1248</v>
      </c>
      <c r="H59" s="223">
        <f>SUM(G45:G59)</f>
        <v>20393.2</v>
      </c>
      <c r="I59" s="17">
        <v>2016</v>
      </c>
      <c r="J59" s="205"/>
    </row>
    <row r="60" spans="1:10" x14ac:dyDescent="0.25">
      <c r="A60" s="127"/>
      <c r="B60" s="127" t="s">
        <v>163</v>
      </c>
      <c r="C60" s="127"/>
      <c r="D60" s="127"/>
      <c r="E60" s="127"/>
      <c r="F60" s="127"/>
      <c r="G60" s="128">
        <f>SUM(G39:G59)</f>
        <v>25115.200000000001</v>
      </c>
    </row>
  </sheetData>
  <autoFilter ref="A6:G34"/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J46"/>
  <sheetViews>
    <sheetView topLeftCell="A16" workbookViewId="0">
      <selection activeCell="I44" sqref="I44"/>
    </sheetView>
  </sheetViews>
  <sheetFormatPr defaultRowHeight="15" x14ac:dyDescent="0.25"/>
  <cols>
    <col min="1" max="1" width="7.140625" customWidth="1"/>
    <col min="2" max="2" width="44" customWidth="1"/>
    <col min="3" max="3" width="17.42578125" customWidth="1"/>
    <col min="4" max="4" width="17" customWidth="1"/>
    <col min="5" max="5" width="10.42578125" customWidth="1"/>
    <col min="6" max="6" width="20.42578125" customWidth="1"/>
    <col min="7" max="7" width="20.5703125" customWidth="1"/>
    <col min="8" max="8" width="9.85546875" bestFit="1" customWidth="1"/>
  </cols>
  <sheetData>
    <row r="1" spans="1:9" x14ac:dyDescent="0.25">
      <c r="A1" s="232" t="s">
        <v>470</v>
      </c>
      <c r="B1" s="232"/>
      <c r="C1" s="232"/>
      <c r="D1" s="232"/>
      <c r="E1" s="232"/>
      <c r="F1" s="232"/>
      <c r="G1" s="232"/>
    </row>
    <row r="2" spans="1:9" x14ac:dyDescent="0.25">
      <c r="A2" s="233" t="s">
        <v>4</v>
      </c>
      <c r="B2" s="230"/>
      <c r="C2" s="230"/>
      <c r="D2" s="230"/>
      <c r="E2" s="230"/>
      <c r="F2" s="230"/>
      <c r="G2" s="230"/>
    </row>
    <row r="3" spans="1:9" x14ac:dyDescent="0.25">
      <c r="A3" s="25"/>
      <c r="B3" s="25"/>
      <c r="C3" s="25"/>
      <c r="D3" s="25"/>
      <c r="E3" s="25"/>
      <c r="F3" s="25"/>
      <c r="G3" s="17"/>
    </row>
    <row r="4" spans="1:9" x14ac:dyDescent="0.25">
      <c r="A4" s="26" t="s">
        <v>472</v>
      </c>
      <c r="B4" s="17"/>
      <c r="C4" s="17"/>
      <c r="D4" s="17"/>
      <c r="E4" s="17"/>
      <c r="F4" s="17"/>
      <c r="G4" s="17"/>
    </row>
    <row r="5" spans="1:9" x14ac:dyDescent="0.25">
      <c r="A5" s="17"/>
      <c r="B5" s="17"/>
      <c r="C5" s="17"/>
      <c r="D5" s="17"/>
      <c r="E5" s="31"/>
      <c r="F5" s="31"/>
      <c r="G5" s="17"/>
    </row>
    <row r="6" spans="1:9" x14ac:dyDescent="0.25">
      <c r="A6" s="28" t="s">
        <v>10</v>
      </c>
      <c r="B6" s="28" t="s">
        <v>11</v>
      </c>
      <c r="C6" s="29" t="s">
        <v>12</v>
      </c>
      <c r="D6" s="28" t="s">
        <v>13</v>
      </c>
      <c r="E6" s="30" t="s">
        <v>14</v>
      </c>
      <c r="F6" s="30" t="s">
        <v>15</v>
      </c>
      <c r="G6" s="30" t="s">
        <v>16</v>
      </c>
    </row>
    <row r="7" spans="1:9" s="17" customFormat="1" ht="12.75" x14ac:dyDescent="0.2">
      <c r="A7" s="101">
        <v>1</v>
      </c>
      <c r="B7" s="78" t="s">
        <v>135</v>
      </c>
      <c r="C7" s="76">
        <v>41479</v>
      </c>
      <c r="D7" s="79" t="s">
        <v>219</v>
      </c>
      <c r="E7" s="79">
        <v>117041</v>
      </c>
      <c r="F7" s="156" t="s">
        <v>352</v>
      </c>
      <c r="G7" s="80">
        <v>561</v>
      </c>
      <c r="H7" s="155">
        <f>SUM(G7)</f>
        <v>561</v>
      </c>
      <c r="I7" s="17">
        <v>2013</v>
      </c>
    </row>
    <row r="8" spans="1:9" s="17" customFormat="1" ht="12.75" x14ac:dyDescent="0.2">
      <c r="A8" s="101">
        <v>2</v>
      </c>
      <c r="B8" s="78" t="s">
        <v>121</v>
      </c>
      <c r="C8" s="76">
        <v>42469</v>
      </c>
      <c r="D8" s="79" t="s">
        <v>179</v>
      </c>
      <c r="E8" s="79">
        <v>134266</v>
      </c>
      <c r="F8" s="156" t="s">
        <v>352</v>
      </c>
      <c r="G8" s="80">
        <v>400</v>
      </c>
      <c r="I8" s="155"/>
    </row>
    <row r="9" spans="1:9" s="17" customFormat="1" ht="12.75" x14ac:dyDescent="0.2">
      <c r="A9" s="101">
        <v>3</v>
      </c>
      <c r="B9" s="78" t="s">
        <v>121</v>
      </c>
      <c r="C9" s="76">
        <v>42622</v>
      </c>
      <c r="D9" s="79" t="s">
        <v>318</v>
      </c>
      <c r="E9" s="101">
        <v>137078</v>
      </c>
      <c r="F9" s="156" t="s">
        <v>352</v>
      </c>
      <c r="G9" s="80">
        <v>425</v>
      </c>
    </row>
    <row r="10" spans="1:9" s="17" customFormat="1" ht="12.75" x14ac:dyDescent="0.2">
      <c r="A10" s="101">
        <v>4</v>
      </c>
      <c r="B10" s="78" t="s">
        <v>314</v>
      </c>
      <c r="C10" s="76">
        <v>42622</v>
      </c>
      <c r="D10" s="79" t="s">
        <v>315</v>
      </c>
      <c r="E10" s="119">
        <v>137806</v>
      </c>
      <c r="F10" s="156" t="s">
        <v>352</v>
      </c>
      <c r="G10" s="80">
        <v>880</v>
      </c>
    </row>
    <row r="11" spans="1:9" s="17" customFormat="1" ht="12.75" x14ac:dyDescent="0.2">
      <c r="A11" s="101">
        <v>5</v>
      </c>
      <c r="B11" s="78" t="s">
        <v>117</v>
      </c>
      <c r="C11" s="76">
        <v>42660</v>
      </c>
      <c r="D11" s="79" t="s">
        <v>387</v>
      </c>
      <c r="E11" s="101">
        <v>134291</v>
      </c>
      <c r="F11" s="156" t="s">
        <v>352</v>
      </c>
      <c r="G11" s="80">
        <v>650</v>
      </c>
      <c r="H11" s="155">
        <f>SUM(G8:G11)</f>
        <v>2355</v>
      </c>
      <c r="I11" s="17">
        <v>2016</v>
      </c>
    </row>
    <row r="12" spans="1:9" ht="15.75" thickBot="1" x14ac:dyDescent="0.3">
      <c r="A12" s="32"/>
      <c r="B12" s="93" t="s">
        <v>163</v>
      </c>
      <c r="C12" s="93"/>
      <c r="D12" s="93"/>
      <c r="E12" s="93"/>
      <c r="F12" s="93"/>
      <c r="G12" s="94">
        <f>SUM(G7:G11)</f>
        <v>2916</v>
      </c>
    </row>
    <row r="13" spans="1:9" ht="15.75" thickTop="1" x14ac:dyDescent="0.25">
      <c r="A13" s="17"/>
      <c r="B13" s="17"/>
      <c r="C13" s="17"/>
      <c r="D13" s="17"/>
      <c r="E13" s="17"/>
      <c r="F13" s="17"/>
      <c r="G13" s="17"/>
    </row>
    <row r="14" spans="1:9" x14ac:dyDescent="0.25">
      <c r="A14" s="26" t="s">
        <v>473</v>
      </c>
      <c r="B14" s="17"/>
      <c r="C14" s="17"/>
      <c r="D14" s="17"/>
      <c r="E14" s="17"/>
      <c r="F14" s="17"/>
      <c r="G14" s="17"/>
    </row>
    <row r="15" spans="1:9" x14ac:dyDescent="0.25">
      <c r="A15" s="17"/>
      <c r="B15" s="17"/>
      <c r="C15" s="17"/>
      <c r="D15" s="17"/>
      <c r="E15" s="17"/>
      <c r="F15" s="17"/>
      <c r="G15" s="17"/>
    </row>
    <row r="16" spans="1:9" ht="15.75" customHeight="1" x14ac:dyDescent="0.25">
      <c r="A16" s="35" t="s">
        <v>166</v>
      </c>
      <c r="B16" s="35" t="s">
        <v>168</v>
      </c>
      <c r="C16" s="35" t="s">
        <v>167</v>
      </c>
      <c r="D16" s="35" t="s">
        <v>14</v>
      </c>
      <c r="E16" s="36" t="s">
        <v>169</v>
      </c>
      <c r="F16" s="36" t="s">
        <v>15</v>
      </c>
      <c r="G16" s="36" t="s">
        <v>163</v>
      </c>
    </row>
    <row r="17" spans="1:10" s="17" customFormat="1" ht="12.75" x14ac:dyDescent="0.2">
      <c r="A17" s="157">
        <v>1</v>
      </c>
      <c r="B17" s="105" t="s">
        <v>331</v>
      </c>
      <c r="C17" s="114">
        <v>41838</v>
      </c>
      <c r="D17" s="173">
        <v>133402</v>
      </c>
      <c r="E17" s="162">
        <v>9199831</v>
      </c>
      <c r="F17" s="172" t="s">
        <v>4</v>
      </c>
      <c r="G17" s="163">
        <v>975.1</v>
      </c>
      <c r="I17" s="223"/>
    </row>
    <row r="18" spans="1:10" s="17" customFormat="1" ht="12.75" x14ac:dyDescent="0.2">
      <c r="A18" s="157">
        <v>2</v>
      </c>
      <c r="B18" s="105" t="s">
        <v>331</v>
      </c>
      <c r="C18" s="114">
        <v>41904</v>
      </c>
      <c r="D18" s="173">
        <v>128352</v>
      </c>
      <c r="E18" s="162">
        <v>9397200</v>
      </c>
      <c r="F18" s="172" t="s">
        <v>4</v>
      </c>
      <c r="G18" s="163">
        <v>238.8</v>
      </c>
      <c r="H18" s="223">
        <f>SUM(G17:G18)</f>
        <v>1213.9000000000001</v>
      </c>
      <c r="I18" s="223">
        <v>2014</v>
      </c>
    </row>
    <row r="19" spans="1:10" s="17" customFormat="1" ht="12.75" x14ac:dyDescent="0.2">
      <c r="A19" s="101">
        <v>3</v>
      </c>
      <c r="B19" s="11" t="s">
        <v>193</v>
      </c>
      <c r="C19" s="114">
        <v>42219</v>
      </c>
      <c r="D19" s="178">
        <v>132114</v>
      </c>
      <c r="E19" s="14">
        <v>5524281</v>
      </c>
      <c r="F19" s="11" t="s">
        <v>189</v>
      </c>
      <c r="G19" s="13">
        <v>660</v>
      </c>
      <c r="H19" s="40"/>
      <c r="I19" s="223"/>
    </row>
    <row r="20" spans="1:10" s="17" customFormat="1" ht="12.75" x14ac:dyDescent="0.2">
      <c r="A20" s="101">
        <v>4</v>
      </c>
      <c r="B20" s="11" t="s">
        <v>193</v>
      </c>
      <c r="C20" s="114">
        <v>42249</v>
      </c>
      <c r="D20" s="178">
        <v>132148</v>
      </c>
      <c r="E20" s="14">
        <v>5524281</v>
      </c>
      <c r="F20" s="11" t="s">
        <v>189</v>
      </c>
      <c r="G20" s="13">
        <v>132</v>
      </c>
      <c r="H20" s="260">
        <f>SUM(G19:G20)</f>
        <v>792</v>
      </c>
      <c r="I20" s="17">
        <v>2015</v>
      </c>
    </row>
    <row r="21" spans="1:10" s="16" customFormat="1" ht="14.25" x14ac:dyDescent="0.2">
      <c r="A21" s="101">
        <v>5</v>
      </c>
      <c r="B21" s="11" t="s">
        <v>395</v>
      </c>
      <c r="C21" s="207">
        <v>42375</v>
      </c>
      <c r="D21" s="12">
        <v>134180</v>
      </c>
      <c r="E21" s="14">
        <v>10501</v>
      </c>
      <c r="F21" s="11" t="s">
        <v>189</v>
      </c>
      <c r="G21" s="13">
        <v>396</v>
      </c>
      <c r="J21" s="205"/>
    </row>
    <row r="22" spans="1:10" s="16" customFormat="1" ht="14.25" x14ac:dyDescent="0.2">
      <c r="A22" s="117">
        <f t="shared" ref="A22:A24" si="0">SUM(A21, 1)</f>
        <v>6</v>
      </c>
      <c r="B22" s="11" t="s">
        <v>433</v>
      </c>
      <c r="C22" s="207">
        <v>42565</v>
      </c>
      <c r="D22" s="101">
        <v>137075</v>
      </c>
      <c r="E22" s="101">
        <v>6427900</v>
      </c>
      <c r="F22" s="11" t="s">
        <v>189</v>
      </c>
      <c r="G22" s="115">
        <v>2484</v>
      </c>
      <c r="J22" s="205"/>
    </row>
    <row r="23" spans="1:10" s="16" customFormat="1" ht="14.25" x14ac:dyDescent="0.2">
      <c r="A23" s="117">
        <f t="shared" si="0"/>
        <v>7</v>
      </c>
      <c r="B23" s="11" t="s">
        <v>434</v>
      </c>
      <c r="C23" s="207">
        <v>42565</v>
      </c>
      <c r="D23" s="101">
        <v>137084</v>
      </c>
      <c r="E23" s="101">
        <v>10501</v>
      </c>
      <c r="F23" s="11" t="s">
        <v>189</v>
      </c>
      <c r="G23" s="115">
        <v>66</v>
      </c>
      <c r="J23" s="205"/>
    </row>
    <row r="24" spans="1:10" s="16" customFormat="1" ht="14.25" x14ac:dyDescent="0.2">
      <c r="A24" s="117">
        <f t="shared" si="0"/>
        <v>8</v>
      </c>
      <c r="B24" s="15" t="s">
        <v>400</v>
      </c>
      <c r="C24" s="202">
        <v>42585</v>
      </c>
      <c r="D24" s="119" t="s">
        <v>442</v>
      </c>
      <c r="E24" s="117">
        <v>9441600</v>
      </c>
      <c r="F24" s="11" t="s">
        <v>189</v>
      </c>
      <c r="G24" s="118">
        <v>2025</v>
      </c>
      <c r="H24" s="223">
        <f>SUM(G21:G24)</f>
        <v>4971</v>
      </c>
      <c r="I24" s="17">
        <v>2016</v>
      </c>
      <c r="J24" s="205"/>
    </row>
    <row r="25" spans="1:10" s="16" customFormat="1" thickBot="1" x14ac:dyDescent="0.25">
      <c r="A25" s="32"/>
      <c r="B25" s="93" t="s">
        <v>163</v>
      </c>
      <c r="C25" s="93"/>
      <c r="D25" s="93"/>
      <c r="E25" s="93"/>
      <c r="F25" s="93"/>
      <c r="G25" s="129">
        <f>SUM(G17:G24)</f>
        <v>6976.9</v>
      </c>
    </row>
    <row r="26" spans="1:10" ht="15.75" thickTop="1" x14ac:dyDescent="0.25">
      <c r="A26" s="17"/>
      <c r="B26" s="17"/>
      <c r="C26" s="17"/>
      <c r="D26" s="17"/>
      <c r="E26" s="17"/>
      <c r="F26" s="17"/>
      <c r="G26" s="17"/>
    </row>
    <row r="27" spans="1:10" x14ac:dyDescent="0.25">
      <c r="A27" s="26" t="s">
        <v>341</v>
      </c>
      <c r="B27" s="26"/>
    </row>
    <row r="28" spans="1:10" x14ac:dyDescent="0.25">
      <c r="A28" s="35" t="s">
        <v>166</v>
      </c>
      <c r="B28" s="35" t="s">
        <v>168</v>
      </c>
      <c r="C28" s="35" t="s">
        <v>167</v>
      </c>
      <c r="D28" s="35" t="s">
        <v>14</v>
      </c>
      <c r="E28" s="36" t="s">
        <v>169</v>
      </c>
      <c r="F28" s="36" t="s">
        <v>15</v>
      </c>
      <c r="G28" s="36" t="s">
        <v>163</v>
      </c>
    </row>
    <row r="29" spans="1:10" s="17" customFormat="1" ht="12.75" x14ac:dyDescent="0.2">
      <c r="A29" s="79">
        <v>1</v>
      </c>
      <c r="B29" s="11" t="s">
        <v>197</v>
      </c>
      <c r="C29" s="114">
        <v>42230</v>
      </c>
      <c r="D29" s="79">
        <v>128443</v>
      </c>
      <c r="E29" s="101">
        <v>930100</v>
      </c>
      <c r="F29" s="11" t="s">
        <v>340</v>
      </c>
      <c r="G29" s="115">
        <v>528</v>
      </c>
      <c r="H29" s="155">
        <f>SUM(G29)</f>
        <v>528</v>
      </c>
      <c r="I29" s="17">
        <v>2015</v>
      </c>
    </row>
    <row r="30" spans="1:10" s="17" customFormat="1" ht="12.75" x14ac:dyDescent="0.2">
      <c r="A30" s="79">
        <v>2</v>
      </c>
      <c r="B30" s="11" t="s">
        <v>396</v>
      </c>
      <c r="C30" s="114">
        <v>42375</v>
      </c>
      <c r="D30" s="12">
        <v>134262</v>
      </c>
      <c r="E30" s="14">
        <v>5524642</v>
      </c>
      <c r="F30" s="11" t="s">
        <v>340</v>
      </c>
      <c r="G30" s="13">
        <v>1135</v>
      </c>
      <c r="I30" s="223"/>
    </row>
    <row r="31" spans="1:10" s="18" customFormat="1" ht="14.25" x14ac:dyDescent="0.2">
      <c r="A31" s="101">
        <f t="shared" ref="A31:A43" si="1">SUM(A30, 1)</f>
        <v>3</v>
      </c>
      <c r="B31" s="196" t="s">
        <v>404</v>
      </c>
      <c r="C31" s="195">
        <v>42437</v>
      </c>
      <c r="D31" s="106">
        <v>136026</v>
      </c>
      <c r="E31" s="107">
        <v>5523811</v>
      </c>
      <c r="F31" s="11" t="s">
        <v>340</v>
      </c>
      <c r="G31" s="197">
        <v>3147</v>
      </c>
    </row>
    <row r="32" spans="1:10" s="16" customFormat="1" ht="14.25" x14ac:dyDescent="0.2">
      <c r="A32" s="101">
        <f t="shared" si="1"/>
        <v>4</v>
      </c>
      <c r="B32" s="11" t="s">
        <v>403</v>
      </c>
      <c r="C32" s="102">
        <v>42431</v>
      </c>
      <c r="D32" s="12">
        <v>135983</v>
      </c>
      <c r="E32" s="14">
        <v>5523811</v>
      </c>
      <c r="F32" s="11" t="s">
        <v>340</v>
      </c>
      <c r="G32" s="13">
        <v>3147</v>
      </c>
    </row>
    <row r="33" spans="1:10" s="16" customFormat="1" ht="14.25" x14ac:dyDescent="0.2">
      <c r="A33" s="101">
        <f t="shared" si="1"/>
        <v>5</v>
      </c>
      <c r="B33" s="11" t="s">
        <v>416</v>
      </c>
      <c r="C33" s="114">
        <v>42506</v>
      </c>
      <c r="D33" s="101">
        <v>137113</v>
      </c>
      <c r="E33" s="11">
        <v>5535001</v>
      </c>
      <c r="F33" s="11" t="s">
        <v>340</v>
      </c>
      <c r="G33" s="115">
        <v>980</v>
      </c>
    </row>
    <row r="34" spans="1:10" s="16" customFormat="1" ht="14.25" x14ac:dyDescent="0.2">
      <c r="A34" s="101">
        <f t="shared" si="1"/>
        <v>6</v>
      </c>
      <c r="B34" s="11" t="s">
        <v>422</v>
      </c>
      <c r="C34" s="114">
        <v>42520</v>
      </c>
      <c r="D34" s="101">
        <v>137051</v>
      </c>
      <c r="E34" s="11">
        <v>6369101</v>
      </c>
      <c r="F34" s="11" t="s">
        <v>340</v>
      </c>
      <c r="G34" s="115">
        <v>1050</v>
      </c>
    </row>
    <row r="35" spans="1:10" s="16" customFormat="1" ht="14.25" x14ac:dyDescent="0.2">
      <c r="A35" s="101">
        <f t="shared" si="1"/>
        <v>7</v>
      </c>
      <c r="B35" s="11" t="s">
        <v>416</v>
      </c>
      <c r="C35" s="114">
        <v>42520</v>
      </c>
      <c r="D35" s="101">
        <v>137150</v>
      </c>
      <c r="E35" s="11">
        <v>5531600</v>
      </c>
      <c r="F35" s="11" t="s">
        <v>340</v>
      </c>
      <c r="G35" s="115">
        <v>2280</v>
      </c>
    </row>
    <row r="36" spans="1:10" s="16" customFormat="1" ht="14.25" x14ac:dyDescent="0.2">
      <c r="A36" s="101">
        <f t="shared" si="1"/>
        <v>8</v>
      </c>
      <c r="B36" s="11" t="s">
        <v>423</v>
      </c>
      <c r="C36" s="114">
        <v>42520</v>
      </c>
      <c r="D36" s="101">
        <v>137148</v>
      </c>
      <c r="E36" s="11">
        <v>63694</v>
      </c>
      <c r="F36" s="11" t="s">
        <v>340</v>
      </c>
      <c r="G36" s="115">
        <v>1275</v>
      </c>
    </row>
    <row r="37" spans="1:10" s="16" customFormat="1" ht="14.25" x14ac:dyDescent="0.2">
      <c r="A37" s="101">
        <f t="shared" si="1"/>
        <v>9</v>
      </c>
      <c r="B37" s="11" t="s">
        <v>416</v>
      </c>
      <c r="C37" s="114">
        <v>42520</v>
      </c>
      <c r="D37" s="101">
        <v>137149</v>
      </c>
      <c r="E37" s="11">
        <v>553060</v>
      </c>
      <c r="F37" s="11" t="s">
        <v>340</v>
      </c>
      <c r="G37" s="115">
        <v>1600</v>
      </c>
    </row>
    <row r="38" spans="1:10" s="16" customFormat="1" ht="14.25" x14ac:dyDescent="0.2">
      <c r="A38" s="101">
        <f t="shared" si="1"/>
        <v>10</v>
      </c>
      <c r="B38" s="11" t="s">
        <v>436</v>
      </c>
      <c r="C38" s="207">
        <v>42600</v>
      </c>
      <c r="D38" s="101">
        <v>137803</v>
      </c>
      <c r="E38" s="11">
        <v>5526407</v>
      </c>
      <c r="F38" s="11" t="s">
        <v>340</v>
      </c>
      <c r="G38" s="115">
        <v>5250</v>
      </c>
      <c r="J38" s="205"/>
    </row>
    <row r="39" spans="1:10" s="16" customFormat="1" ht="14.25" x14ac:dyDescent="0.2">
      <c r="A39" s="101">
        <f t="shared" si="1"/>
        <v>11</v>
      </c>
      <c r="B39" s="11" t="s">
        <v>407</v>
      </c>
      <c r="C39" s="114">
        <v>42627</v>
      </c>
      <c r="D39" s="101">
        <v>138417</v>
      </c>
      <c r="E39" s="11"/>
      <c r="F39" s="11" t="s">
        <v>340</v>
      </c>
      <c r="G39" s="115">
        <v>720</v>
      </c>
      <c r="J39" s="205"/>
    </row>
    <row r="40" spans="1:10" s="16" customFormat="1" ht="14.25" x14ac:dyDescent="0.2">
      <c r="A40" s="101">
        <f t="shared" si="1"/>
        <v>12</v>
      </c>
      <c r="B40" s="11" t="s">
        <v>400</v>
      </c>
      <c r="C40" s="206">
        <v>42650</v>
      </c>
      <c r="D40" s="101">
        <v>138431</v>
      </c>
      <c r="E40" s="11">
        <v>9487100</v>
      </c>
      <c r="F40" s="11" t="s">
        <v>340</v>
      </c>
      <c r="G40" s="115">
        <v>100</v>
      </c>
      <c r="J40" s="205"/>
    </row>
    <row r="41" spans="1:10" s="16" customFormat="1" ht="14.25" x14ac:dyDescent="0.2">
      <c r="A41" s="101">
        <f t="shared" si="1"/>
        <v>13</v>
      </c>
      <c r="B41" s="11" t="s">
        <v>459</v>
      </c>
      <c r="C41" s="206">
        <v>42650</v>
      </c>
      <c r="D41" s="101">
        <v>138438</v>
      </c>
      <c r="E41" s="11">
        <v>9412802</v>
      </c>
      <c r="F41" s="11" t="s">
        <v>340</v>
      </c>
      <c r="G41" s="115">
        <v>990</v>
      </c>
      <c r="J41" s="205"/>
    </row>
    <row r="42" spans="1:10" s="16" customFormat="1" ht="14.25" x14ac:dyDescent="0.2">
      <c r="A42" s="101">
        <f t="shared" si="1"/>
        <v>14</v>
      </c>
      <c r="B42" s="11" t="s">
        <v>460</v>
      </c>
      <c r="C42" s="206">
        <v>42650</v>
      </c>
      <c r="D42" s="101">
        <v>138445</v>
      </c>
      <c r="E42" s="11">
        <v>5524332</v>
      </c>
      <c r="F42" s="11" t="s">
        <v>340</v>
      </c>
      <c r="G42" s="115">
        <v>990</v>
      </c>
      <c r="J42" s="205"/>
    </row>
    <row r="43" spans="1:10" s="16" customFormat="1" ht="14.25" x14ac:dyDescent="0.2">
      <c r="A43" s="101">
        <f t="shared" si="1"/>
        <v>15</v>
      </c>
      <c r="B43" s="11" t="s">
        <v>466</v>
      </c>
      <c r="C43" s="206">
        <v>42650</v>
      </c>
      <c r="D43" s="101">
        <v>138437</v>
      </c>
      <c r="E43" s="11">
        <v>5450768</v>
      </c>
      <c r="F43" s="11" t="s">
        <v>340</v>
      </c>
      <c r="G43" s="115">
        <v>1160</v>
      </c>
      <c r="H43" s="261">
        <f>SUM(G30:G43)</f>
        <v>23824</v>
      </c>
      <c r="I43" s="16">
        <v>2016</v>
      </c>
      <c r="J43" s="205"/>
    </row>
    <row r="44" spans="1:10" ht="15.75" thickBot="1" x14ac:dyDescent="0.3">
      <c r="A44" s="32"/>
      <c r="B44" s="93" t="s">
        <v>163</v>
      </c>
      <c r="C44" s="93"/>
      <c r="D44" s="93"/>
      <c r="E44" s="93"/>
      <c r="F44" s="93"/>
      <c r="G44" s="129">
        <f>SUM(G29:G43)</f>
        <v>24352</v>
      </c>
    </row>
    <row r="45" spans="1:10" ht="15.75" thickTop="1" x14ac:dyDescent="0.25"/>
    <row r="46" spans="1:10" x14ac:dyDescent="0.25">
      <c r="B46" s="77"/>
    </row>
  </sheetData>
  <mergeCells count="2">
    <mergeCell ref="A1:G1"/>
    <mergeCell ref="A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FF"/>
  </sheetPr>
  <dimension ref="A1:L17"/>
  <sheetViews>
    <sheetView workbookViewId="0">
      <selection activeCell="D11" sqref="D11"/>
    </sheetView>
  </sheetViews>
  <sheetFormatPr defaultRowHeight="15" x14ac:dyDescent="0.25"/>
  <cols>
    <col min="2" max="2" width="41.42578125" customWidth="1"/>
    <col min="3" max="3" width="12.140625" customWidth="1"/>
    <col min="4" max="4" width="17.85546875" customWidth="1"/>
    <col min="5" max="5" width="8.7109375" bestFit="1" customWidth="1"/>
    <col min="6" max="6" width="13" customWidth="1"/>
    <col min="7" max="7" width="10.140625" bestFit="1" customWidth="1"/>
    <col min="11" max="11" width="16.7109375" customWidth="1"/>
  </cols>
  <sheetData>
    <row r="1" spans="1:12" x14ac:dyDescent="0.25">
      <c r="A1" s="231" t="s">
        <v>470</v>
      </c>
      <c r="B1" s="231"/>
      <c r="C1" s="231"/>
      <c r="D1" s="231"/>
      <c r="E1" s="231"/>
      <c r="F1" s="231"/>
      <c r="G1" s="231"/>
      <c r="H1" s="1"/>
      <c r="I1" s="1"/>
      <c r="J1" s="1"/>
      <c r="K1" s="1"/>
      <c r="L1" s="1"/>
    </row>
    <row r="2" spans="1:12" x14ac:dyDescent="0.25">
      <c r="A2" s="230" t="s">
        <v>5</v>
      </c>
      <c r="B2" s="230"/>
      <c r="C2" s="230"/>
      <c r="D2" s="230"/>
      <c r="E2" s="230"/>
      <c r="F2" s="230"/>
      <c r="G2" s="230"/>
      <c r="H2" s="4"/>
      <c r="I2" s="4"/>
      <c r="J2" s="4"/>
      <c r="K2" s="4"/>
      <c r="L2" s="4"/>
    </row>
    <row r="3" spans="1:12" x14ac:dyDescent="0.25">
      <c r="A3" s="17"/>
      <c r="B3" s="61"/>
      <c r="C3" s="46"/>
      <c r="D3" s="46"/>
      <c r="E3" s="46"/>
      <c r="F3" s="46"/>
      <c r="G3" s="46"/>
      <c r="H3" s="2"/>
      <c r="I3" s="2"/>
      <c r="J3" s="2"/>
      <c r="K3" s="2"/>
      <c r="L3" s="2"/>
    </row>
    <row r="4" spans="1:12" x14ac:dyDescent="0.25">
      <c r="A4" s="26" t="s">
        <v>472</v>
      </c>
      <c r="B4" s="26"/>
      <c r="C4" s="62"/>
      <c r="D4" s="25"/>
      <c r="E4" s="25"/>
      <c r="F4" s="25"/>
      <c r="G4" s="25"/>
      <c r="H4" s="2"/>
      <c r="I4" s="2"/>
      <c r="J4" s="2"/>
      <c r="K4" s="2"/>
      <c r="L4" s="2"/>
    </row>
    <row r="5" spans="1:12" x14ac:dyDescent="0.25">
      <c r="A5" s="17"/>
      <c r="B5" s="17"/>
      <c r="C5" s="41"/>
      <c r="D5" s="41"/>
      <c r="E5" s="41"/>
      <c r="F5" s="41"/>
      <c r="G5" s="41"/>
      <c r="H5" s="2"/>
      <c r="I5" s="2"/>
      <c r="J5" s="2"/>
      <c r="K5" s="2"/>
      <c r="L5" s="2"/>
    </row>
    <row r="6" spans="1:12" ht="25.5" x14ac:dyDescent="0.25">
      <c r="A6" s="57" t="s">
        <v>10</v>
      </c>
      <c r="B6" s="57" t="s">
        <v>11</v>
      </c>
      <c r="C6" s="58" t="s">
        <v>12</v>
      </c>
      <c r="D6" s="59" t="s">
        <v>13</v>
      </c>
      <c r="E6" s="143" t="s">
        <v>14</v>
      </c>
      <c r="F6" s="143" t="s">
        <v>15</v>
      </c>
      <c r="G6" s="60" t="s">
        <v>16</v>
      </c>
      <c r="H6" s="6"/>
    </row>
    <row r="7" spans="1:12" s="17" customFormat="1" ht="12.75" x14ac:dyDescent="0.2">
      <c r="A7" s="101">
        <v>1</v>
      </c>
      <c r="B7" s="78" t="s">
        <v>263</v>
      </c>
      <c r="C7" s="76">
        <v>42572</v>
      </c>
      <c r="D7" s="79" t="s">
        <v>264</v>
      </c>
      <c r="E7" s="117">
        <v>128677</v>
      </c>
      <c r="F7" s="156" t="s">
        <v>362</v>
      </c>
      <c r="G7" s="80">
        <v>371</v>
      </c>
    </row>
    <row r="8" spans="1:12" s="17" customFormat="1" ht="12.75" x14ac:dyDescent="0.2">
      <c r="A8" s="101">
        <v>2</v>
      </c>
      <c r="B8" s="78" t="s">
        <v>260</v>
      </c>
      <c r="C8" s="76">
        <v>42660</v>
      </c>
      <c r="D8" s="79" t="s">
        <v>384</v>
      </c>
      <c r="E8" s="119">
        <v>137858</v>
      </c>
      <c r="F8" s="156" t="s">
        <v>362</v>
      </c>
      <c r="G8" s="80">
        <v>214.1</v>
      </c>
    </row>
    <row r="9" spans="1:12" ht="15.75" thickBot="1" x14ac:dyDescent="0.3">
      <c r="A9" s="63"/>
      <c r="B9" s="95" t="s">
        <v>163</v>
      </c>
      <c r="C9" s="95"/>
      <c r="D9" s="95"/>
      <c r="E9" s="95"/>
      <c r="F9" s="95"/>
      <c r="G9" s="96">
        <f>SUM(G7:G8)</f>
        <v>585.1</v>
      </c>
    </row>
    <row r="10" spans="1:12" ht="15.75" thickTop="1" x14ac:dyDescent="0.25"/>
    <row r="11" spans="1:12" x14ac:dyDescent="0.25">
      <c r="A11" s="7"/>
    </row>
    <row r="12" spans="1:12" x14ac:dyDescent="0.25">
      <c r="A12" s="26" t="s">
        <v>473</v>
      </c>
    </row>
    <row r="13" spans="1:12" s="77" customFormat="1" x14ac:dyDescent="0.25">
      <c r="A13" s="7"/>
    </row>
    <row r="14" spans="1:12" s="77" customFormat="1" ht="15.75" customHeight="1" x14ac:dyDescent="0.25">
      <c r="A14" s="150" t="s">
        <v>166</v>
      </c>
      <c r="B14" s="150" t="s">
        <v>168</v>
      </c>
      <c r="C14" s="150" t="s">
        <v>167</v>
      </c>
      <c r="D14" s="150" t="s">
        <v>14</v>
      </c>
      <c r="E14" s="151" t="s">
        <v>169</v>
      </c>
      <c r="F14" s="151" t="s">
        <v>15</v>
      </c>
      <c r="G14" s="151" t="s">
        <v>163</v>
      </c>
    </row>
    <row r="15" spans="1:12" s="77" customFormat="1" x14ac:dyDescent="0.25">
      <c r="A15" s="153">
        <v>1</v>
      </c>
      <c r="B15" s="15" t="s">
        <v>233</v>
      </c>
      <c r="C15" s="116">
        <v>42494</v>
      </c>
      <c r="D15" s="119">
        <v>128687</v>
      </c>
      <c r="E15" s="117"/>
      <c r="F15" s="15" t="s">
        <v>5</v>
      </c>
      <c r="G15" s="118">
        <v>280.89999999999998</v>
      </c>
    </row>
    <row r="16" spans="1:12" ht="15.75" thickBot="1" x14ac:dyDescent="0.3">
      <c r="A16" s="63"/>
      <c r="B16" s="95" t="s">
        <v>163</v>
      </c>
      <c r="C16" s="95"/>
      <c r="D16" s="95"/>
      <c r="E16" s="95"/>
      <c r="F16" s="95"/>
      <c r="G16" s="152">
        <f>SUM(G15)</f>
        <v>280.89999999999998</v>
      </c>
    </row>
    <row r="17" ht="15.75" thickTop="1" x14ac:dyDescent="0.25"/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9"/>
  <sheetViews>
    <sheetView topLeftCell="A7" workbookViewId="0">
      <selection activeCell="I20" sqref="I20"/>
    </sheetView>
  </sheetViews>
  <sheetFormatPr defaultRowHeight="15" x14ac:dyDescent="0.25"/>
  <cols>
    <col min="1" max="1" width="9.28515625" bestFit="1" customWidth="1"/>
    <col min="2" max="2" width="47.7109375" customWidth="1"/>
    <col min="3" max="3" width="16.140625" customWidth="1"/>
    <col min="4" max="4" width="16" customWidth="1"/>
    <col min="5" max="5" width="9.28515625" bestFit="1" customWidth="1"/>
    <col min="6" max="6" width="30.5703125" customWidth="1"/>
    <col min="7" max="7" width="10.42578125" bestFit="1" customWidth="1"/>
    <col min="9" max="9" width="11.28515625" customWidth="1"/>
  </cols>
  <sheetData>
    <row r="1" spans="1:9" x14ac:dyDescent="0.25">
      <c r="A1" s="231" t="s">
        <v>470</v>
      </c>
      <c r="B1" s="231"/>
      <c r="C1" s="231"/>
      <c r="D1" s="231"/>
      <c r="E1" s="231"/>
      <c r="F1" s="231"/>
      <c r="G1" s="231"/>
      <c r="H1" s="1"/>
      <c r="I1" s="1"/>
    </row>
    <row r="2" spans="1:9" x14ac:dyDescent="0.25">
      <c r="A2" s="230" t="s">
        <v>6</v>
      </c>
      <c r="B2" s="230"/>
      <c r="C2" s="230"/>
      <c r="D2" s="230"/>
      <c r="E2" s="230"/>
      <c r="F2" s="230"/>
      <c r="G2" s="230"/>
      <c r="H2" s="4"/>
      <c r="I2" s="4"/>
    </row>
    <row r="3" spans="1:9" x14ac:dyDescent="0.25">
      <c r="A3" s="25"/>
      <c r="B3" s="25"/>
      <c r="C3" s="25"/>
      <c r="D3" s="25"/>
      <c r="E3" s="25"/>
      <c r="F3" s="25"/>
      <c r="G3" s="17"/>
    </row>
    <row r="4" spans="1:9" x14ac:dyDescent="0.25">
      <c r="A4" s="67" t="s">
        <v>472</v>
      </c>
      <c r="B4" s="40"/>
      <c r="C4" s="40"/>
      <c r="D4" s="40"/>
      <c r="E4" s="40"/>
      <c r="F4" s="40"/>
      <c r="G4" s="17"/>
    </row>
    <row r="5" spans="1:9" x14ac:dyDescent="0.25">
      <c r="A5" s="31"/>
      <c r="B5" s="31"/>
      <c r="C5" s="31"/>
      <c r="D5" s="31"/>
      <c r="E5" s="31"/>
      <c r="F5" s="31"/>
      <c r="G5" s="17"/>
    </row>
    <row r="6" spans="1:9" ht="25.5" x14ac:dyDescent="0.25">
      <c r="A6" s="64" t="s">
        <v>10</v>
      </c>
      <c r="B6" s="64" t="s">
        <v>11</v>
      </c>
      <c r="C6" s="65" t="s">
        <v>12</v>
      </c>
      <c r="D6" s="144" t="s">
        <v>13</v>
      </c>
      <c r="E6" s="66" t="s">
        <v>14</v>
      </c>
      <c r="F6" s="66" t="s">
        <v>15</v>
      </c>
      <c r="G6" s="66" t="s">
        <v>16</v>
      </c>
    </row>
    <row r="7" spans="1:9" s="17" customFormat="1" ht="12.75" x14ac:dyDescent="0.2">
      <c r="A7" s="101">
        <v>1</v>
      </c>
      <c r="B7" s="78" t="s">
        <v>200</v>
      </c>
      <c r="C7" s="76">
        <v>41458</v>
      </c>
      <c r="D7" s="79" t="s">
        <v>201</v>
      </c>
      <c r="E7" s="79">
        <v>107101</v>
      </c>
      <c r="F7" s="156" t="s">
        <v>283</v>
      </c>
      <c r="G7" s="80">
        <v>36</v>
      </c>
      <c r="H7" s="155">
        <f>SUM(G7)</f>
        <v>36</v>
      </c>
      <c r="I7" s="17">
        <v>2013</v>
      </c>
    </row>
    <row r="8" spans="1:9" s="17" customFormat="1" ht="12.75" x14ac:dyDescent="0.2">
      <c r="A8" s="101">
        <v>2</v>
      </c>
      <c r="B8" s="78" t="s">
        <v>70</v>
      </c>
      <c r="C8" s="76">
        <v>41712</v>
      </c>
      <c r="D8" s="79" t="s">
        <v>132</v>
      </c>
      <c r="E8" s="79">
        <v>126194</v>
      </c>
      <c r="F8" s="156" t="s">
        <v>283</v>
      </c>
      <c r="G8" s="80">
        <v>725</v>
      </c>
      <c r="H8" s="155">
        <f>SUM(G8)</f>
        <v>725</v>
      </c>
      <c r="I8" s="17">
        <v>2014</v>
      </c>
    </row>
    <row r="9" spans="1:9" s="17" customFormat="1" ht="12.75" x14ac:dyDescent="0.2">
      <c r="A9" s="101">
        <v>3</v>
      </c>
      <c r="B9" s="78" t="s">
        <v>31</v>
      </c>
      <c r="C9" s="76">
        <v>42112</v>
      </c>
      <c r="D9" s="79" t="s">
        <v>39</v>
      </c>
      <c r="E9" s="79">
        <v>130381</v>
      </c>
      <c r="F9" s="156" t="s">
        <v>283</v>
      </c>
      <c r="G9" s="80">
        <v>35</v>
      </c>
    </row>
    <row r="10" spans="1:9" s="17" customFormat="1" ht="12.75" x14ac:dyDescent="0.2">
      <c r="A10" s="101">
        <v>4</v>
      </c>
      <c r="B10" s="78" t="s">
        <v>31</v>
      </c>
      <c r="C10" s="76">
        <v>42112</v>
      </c>
      <c r="D10" s="79" t="s">
        <v>58</v>
      </c>
      <c r="E10" s="79">
        <v>130380</v>
      </c>
      <c r="F10" s="156" t="s">
        <v>283</v>
      </c>
      <c r="G10" s="80">
        <v>50</v>
      </c>
      <c r="I10" s="155"/>
    </row>
    <row r="11" spans="1:9" s="17" customFormat="1" ht="12.75" x14ac:dyDescent="0.2">
      <c r="A11" s="101">
        <v>5</v>
      </c>
      <c r="B11" s="78" t="s">
        <v>84</v>
      </c>
      <c r="C11" s="76">
        <v>42112</v>
      </c>
      <c r="D11" s="79" t="s">
        <v>85</v>
      </c>
      <c r="E11" s="79">
        <v>133460</v>
      </c>
      <c r="F11" s="156" t="s">
        <v>283</v>
      </c>
      <c r="G11" s="80">
        <v>150</v>
      </c>
      <c r="I11" s="155"/>
    </row>
    <row r="12" spans="1:9" s="17" customFormat="1" ht="12.75" x14ac:dyDescent="0.2">
      <c r="A12" s="101">
        <v>6</v>
      </c>
      <c r="B12" s="78" t="s">
        <v>31</v>
      </c>
      <c r="C12" s="76">
        <v>42112</v>
      </c>
      <c r="D12" s="79" t="s">
        <v>101</v>
      </c>
      <c r="E12" s="79">
        <v>130378</v>
      </c>
      <c r="F12" s="156" t="s">
        <v>283</v>
      </c>
      <c r="G12" s="80">
        <v>190</v>
      </c>
    </row>
    <row r="13" spans="1:9" s="17" customFormat="1" ht="12.75" x14ac:dyDescent="0.2">
      <c r="A13" s="101">
        <v>7</v>
      </c>
      <c r="B13" s="78" t="s">
        <v>118</v>
      </c>
      <c r="C13" s="76">
        <v>42321</v>
      </c>
      <c r="D13" s="79" t="s">
        <v>119</v>
      </c>
      <c r="E13" s="79">
        <v>132143</v>
      </c>
      <c r="F13" s="156" t="s">
        <v>283</v>
      </c>
      <c r="G13" s="80">
        <v>326</v>
      </c>
      <c r="H13" s="155">
        <f>SUM(G9:G13)</f>
        <v>751</v>
      </c>
      <c r="I13" s="17">
        <v>2015</v>
      </c>
    </row>
    <row r="14" spans="1:9" s="17" customFormat="1" ht="12.75" x14ac:dyDescent="0.2">
      <c r="A14" s="101">
        <v>8</v>
      </c>
      <c r="B14" s="78" t="s">
        <v>89</v>
      </c>
      <c r="C14" s="76">
        <v>42578</v>
      </c>
      <c r="D14" s="79" t="s">
        <v>276</v>
      </c>
      <c r="E14" s="107">
        <v>137757</v>
      </c>
      <c r="F14" s="156" t="s">
        <v>283</v>
      </c>
      <c r="G14" s="80">
        <v>350</v>
      </c>
    </row>
    <row r="15" spans="1:9" s="17" customFormat="1" ht="12.75" x14ac:dyDescent="0.2">
      <c r="A15" s="101">
        <v>9</v>
      </c>
      <c r="B15" s="78" t="s">
        <v>118</v>
      </c>
      <c r="C15" s="76">
        <v>42578</v>
      </c>
      <c r="D15" s="79" t="s">
        <v>277</v>
      </c>
      <c r="E15" s="107">
        <v>137072</v>
      </c>
      <c r="F15" s="156" t="s">
        <v>283</v>
      </c>
      <c r="G15" s="80">
        <v>464</v>
      </c>
    </row>
    <row r="16" spans="1:9" s="17" customFormat="1" ht="12.75" x14ac:dyDescent="0.2">
      <c r="A16" s="101">
        <v>10</v>
      </c>
      <c r="B16" s="78" t="s">
        <v>89</v>
      </c>
      <c r="C16" s="76">
        <v>42600</v>
      </c>
      <c r="D16" s="79" t="s">
        <v>297</v>
      </c>
      <c r="E16" s="117">
        <v>137783</v>
      </c>
      <c r="F16" s="194" t="s">
        <v>283</v>
      </c>
      <c r="G16" s="80">
        <v>39</v>
      </c>
    </row>
    <row r="17" spans="1:14" s="17" customFormat="1" ht="12.75" x14ac:dyDescent="0.2">
      <c r="A17" s="101">
        <v>11</v>
      </c>
      <c r="B17" s="78" t="s">
        <v>185</v>
      </c>
      <c r="C17" s="76">
        <v>42660</v>
      </c>
      <c r="D17" s="79" t="s">
        <v>377</v>
      </c>
      <c r="E17" s="101">
        <v>138435</v>
      </c>
      <c r="F17" s="156" t="s">
        <v>283</v>
      </c>
      <c r="G17" s="80">
        <v>55</v>
      </c>
    </row>
    <row r="18" spans="1:14" s="17" customFormat="1" ht="12.75" x14ac:dyDescent="0.2">
      <c r="A18" s="101">
        <v>12</v>
      </c>
      <c r="B18" s="78" t="s">
        <v>273</v>
      </c>
      <c r="C18" s="76">
        <v>42660</v>
      </c>
      <c r="D18" s="79" t="s">
        <v>378</v>
      </c>
      <c r="E18" s="101">
        <v>138439</v>
      </c>
      <c r="F18" s="156" t="s">
        <v>283</v>
      </c>
      <c r="G18" s="80">
        <v>195</v>
      </c>
    </row>
    <row r="19" spans="1:14" s="17" customFormat="1" ht="12.75" x14ac:dyDescent="0.2">
      <c r="A19" s="101">
        <v>13</v>
      </c>
      <c r="B19" s="78" t="s">
        <v>386</v>
      </c>
      <c r="C19" s="76">
        <v>42660</v>
      </c>
      <c r="D19" s="79" t="s">
        <v>385</v>
      </c>
      <c r="E19" s="101">
        <v>138463</v>
      </c>
      <c r="F19" s="156" t="s">
        <v>283</v>
      </c>
      <c r="G19" s="80">
        <v>252</v>
      </c>
      <c r="H19" s="155">
        <f>SUM(G14:G19)</f>
        <v>1355</v>
      </c>
      <c r="I19" s="17">
        <v>2016</v>
      </c>
    </row>
    <row r="20" spans="1:14" ht="15.75" thickBot="1" x14ac:dyDescent="0.3">
      <c r="A20" s="34"/>
      <c r="B20" s="97" t="s">
        <v>165</v>
      </c>
      <c r="C20" s="97"/>
      <c r="D20" s="97"/>
      <c r="E20" s="97"/>
      <c r="F20" s="97"/>
      <c r="G20" s="98">
        <f>SUM(G7:G19)</f>
        <v>2867</v>
      </c>
    </row>
    <row r="21" spans="1:14" ht="15.75" thickTop="1" x14ac:dyDescent="0.25"/>
    <row r="22" spans="1:14" x14ac:dyDescent="0.25">
      <c r="A22" s="19" t="s">
        <v>473</v>
      </c>
      <c r="B22" s="16"/>
    </row>
    <row r="23" spans="1:14" s="77" customFormat="1" x14ac:dyDescent="0.25">
      <c r="A23" s="19"/>
      <c r="B23" s="16"/>
    </row>
    <row r="24" spans="1:14" s="77" customFormat="1" x14ac:dyDescent="0.25">
      <c r="A24" s="130" t="s">
        <v>166</v>
      </c>
      <c r="B24" s="130" t="s">
        <v>171</v>
      </c>
      <c r="C24" s="130" t="s">
        <v>167</v>
      </c>
      <c r="D24" s="130" t="s">
        <v>14</v>
      </c>
      <c r="E24" s="131" t="s">
        <v>169</v>
      </c>
      <c r="F24" s="131" t="s">
        <v>15</v>
      </c>
      <c r="G24" s="131" t="s">
        <v>163</v>
      </c>
    </row>
    <row r="25" spans="1:14" s="17" customFormat="1" ht="12.75" x14ac:dyDescent="0.2">
      <c r="A25" s="101">
        <v>1</v>
      </c>
      <c r="B25" s="11" t="s">
        <v>190</v>
      </c>
      <c r="C25" s="102">
        <v>42193</v>
      </c>
      <c r="D25" s="109">
        <v>132080</v>
      </c>
      <c r="E25" s="14">
        <v>6300140</v>
      </c>
      <c r="F25" s="11" t="s">
        <v>191</v>
      </c>
      <c r="G25" s="115">
        <v>65</v>
      </c>
      <c r="J25" s="40"/>
      <c r="K25" s="40"/>
      <c r="L25" s="40"/>
    </row>
    <row r="26" spans="1:14" s="16" customFormat="1" ht="14.25" x14ac:dyDescent="0.2">
      <c r="A26" s="117">
        <f t="shared" ref="A26:A27" si="0">SUM(A25, 1)</f>
        <v>2</v>
      </c>
      <c r="B26" s="15" t="s">
        <v>441</v>
      </c>
      <c r="C26" s="202">
        <v>42585</v>
      </c>
      <c r="D26" s="119">
        <v>137784</v>
      </c>
      <c r="F26" s="11" t="s">
        <v>191</v>
      </c>
      <c r="G26" s="118">
        <v>72</v>
      </c>
      <c r="H26" s="203"/>
      <c r="I26" s="40"/>
      <c r="J26" s="40"/>
      <c r="K26" s="40"/>
      <c r="L26" s="204"/>
      <c r="M26" s="204"/>
      <c r="N26" s="205">
        <v>72</v>
      </c>
    </row>
    <row r="27" spans="1:14" s="16" customFormat="1" ht="14.25" x14ac:dyDescent="0.2">
      <c r="A27" s="117">
        <f t="shared" si="0"/>
        <v>3</v>
      </c>
      <c r="B27" s="11" t="s">
        <v>467</v>
      </c>
      <c r="C27" s="206">
        <v>42653</v>
      </c>
      <c r="D27" s="101">
        <v>138472</v>
      </c>
      <c r="E27" s="11">
        <v>9483300</v>
      </c>
      <c r="F27" s="11" t="s">
        <v>191</v>
      </c>
      <c r="G27" s="115">
        <v>100</v>
      </c>
      <c r="H27" s="40">
        <v>2016</v>
      </c>
      <c r="I27" s="224">
        <f>SUM(G26:G27)</f>
        <v>172</v>
      </c>
      <c r="J27" s="40"/>
      <c r="K27" s="40"/>
      <c r="L27" s="204"/>
      <c r="M27" s="204"/>
      <c r="N27" s="205"/>
    </row>
    <row r="28" spans="1:14" ht="15.75" thickBot="1" x14ac:dyDescent="0.3">
      <c r="A28" s="34"/>
      <c r="B28" s="97" t="s">
        <v>165</v>
      </c>
      <c r="C28" s="97"/>
      <c r="D28" s="97"/>
      <c r="E28" s="97"/>
      <c r="F28" s="97"/>
      <c r="G28" s="98">
        <f>SUM(G25:G27)</f>
        <v>237</v>
      </c>
      <c r="H28" s="5"/>
    </row>
    <row r="29" spans="1:14" ht="15.75" thickTop="1" x14ac:dyDescent="0.25"/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Unidentified</vt:lpstr>
      <vt:lpstr>HEMATOLOGI &amp; BIOKIMIA</vt:lpstr>
      <vt:lpstr>BACTERIOLOGY</vt:lpstr>
      <vt:lpstr>POST MORTEM</vt:lpstr>
      <vt:lpstr>HISTOPATOLOGY</vt:lpstr>
      <vt:lpstr>UNIT SUMBER HAIWAN</vt:lpstr>
      <vt:lpstr>AKUATIK</vt:lpstr>
      <vt:lpstr>PARASITOLOGY</vt:lpstr>
      <vt:lpstr>BIOLOGIK</vt:lpstr>
      <vt:lpstr>VIROLOGY</vt:lpstr>
      <vt:lpstr>PIPET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2016-11-03T07:10:38Z</cp:lastPrinted>
  <dcterms:created xsi:type="dcterms:W3CDTF">2016-01-21T01:35:54Z</dcterms:created>
  <dcterms:modified xsi:type="dcterms:W3CDTF">2016-11-03T09:15:52Z</dcterms:modified>
</cp:coreProperties>
</file>